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xml" ContentType="application/vnd.openxmlformats-officedocument.drawingml.chart+xml"/>
  <Override PartName="/xl/drawings/drawing21.xml" ContentType="application/vnd.openxmlformats-officedocument.drawing+xml"/>
  <Override PartName="/xl/charts/chart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nalghufrani\Desktop\قسم سجل المنشآت والتصانيف الاحصائية\الملاحة\نشرات_الملاحة\"/>
    </mc:Choice>
  </mc:AlternateContent>
  <xr:revisionPtr revIDLastSave="0" documentId="13_ncr:1_{D2BDB4EA-C1F6-4C54-9B83-17D805AD4AEB}" xr6:coauthVersionLast="41" xr6:coauthVersionMax="41" xr10:uidLastSave="{00000000-0000-0000-0000-000000000000}"/>
  <bookViews>
    <workbookView xWindow="-120" yWindow="-120" windowWidth="29040" windowHeight="15840" xr2:uid="{00000000-000D-0000-FFFF-FFFF00000000}"/>
  </bookViews>
  <sheets>
    <sheet name="Sheet1" sheetId="60" r:id="rId1"/>
    <sheet name="First" sheetId="30" r:id="rId2"/>
    <sheet name="Preface" sheetId="31" r:id="rId3"/>
    <sheet name="Indx" sheetId="32" r:id="rId4"/>
    <sheet name="Introduction" sheetId="33" r:id="rId5"/>
    <sheet name="CH1" sheetId="36" r:id="rId6"/>
    <sheet name="1_1 " sheetId="74" r:id="rId7"/>
    <sheet name="1-2" sheetId="75" r:id="rId8"/>
    <sheet name="1_3" sheetId="76" r:id="rId9"/>
    <sheet name="1_4  " sheetId="77" r:id="rId10"/>
    <sheet name="1_5 " sheetId="72" r:id="rId11"/>
    <sheet name="1_6" sheetId="73" r:id="rId12"/>
    <sheet name="CH2" sheetId="52" r:id="rId13"/>
    <sheet name="2_1" sheetId="9" r:id="rId14"/>
    <sheet name="2_2" sheetId="57" r:id="rId15"/>
    <sheet name="2_3" sheetId="10" r:id="rId16"/>
    <sheet name="2_4" sheetId="65" r:id="rId17"/>
    <sheet name="2_5" sheetId="8" r:id="rId18"/>
    <sheet name="2_6 " sheetId="59" r:id="rId19"/>
    <sheet name="Gr-1" sheetId="63" r:id="rId20"/>
    <sheet name="Gr-2" sheetId="62" r:id="rId21"/>
    <sheet name="Annex" sheetId="50" r:id="rId22"/>
    <sheet name="Quest." sheetId="48" r:id="rId23"/>
  </sheets>
  <definedNames>
    <definedName name="_xlnm.Print_Area" localSheetId="6">'1_1 '!$A$1:$N$67</definedName>
    <definedName name="_xlnm.Print_Area" localSheetId="8">'1_3'!$A$1:$N$45</definedName>
    <definedName name="_xlnm.Print_Area" localSheetId="9">'1_4  '!$A$1:$N$177</definedName>
    <definedName name="_xlnm.Print_Area" localSheetId="10">'1_5 '!$A$1:$N$78</definedName>
    <definedName name="_xlnm.Print_Area" localSheetId="11">'1_6'!$A$1:$N$217</definedName>
    <definedName name="_xlnm.Print_Area" localSheetId="7">'1-2'!$A$1:$N$156</definedName>
    <definedName name="_xlnm.Print_Area" localSheetId="13">'2_1'!$A$1:$N$49</definedName>
    <definedName name="_xlnm.Print_Area" localSheetId="14">'2_2'!$A$1:$N$48</definedName>
    <definedName name="_xlnm.Print_Area" localSheetId="15">'2_3'!$A$1:$N$48</definedName>
    <definedName name="_xlnm.Print_Area" localSheetId="16">'2_4'!$A$1:$N$48</definedName>
    <definedName name="_xlnm.Print_Area" localSheetId="17">'2_5'!$A$1:$N$48</definedName>
    <definedName name="_xlnm.Print_Area" localSheetId="18">'2_6 '!$A$1:$N$49</definedName>
    <definedName name="_xlnm.Print_Area" localSheetId="21">Annex!$A$1:$A$36</definedName>
    <definedName name="_xlnm.Print_Area" localSheetId="5">'CH1'!$A$1:$A$36</definedName>
    <definedName name="_xlnm.Print_Area" localSheetId="12">'CH2'!$A$1:$A$33</definedName>
    <definedName name="_xlnm.Print_Area" localSheetId="1">First!$A$1:$D$33</definedName>
    <definedName name="_xlnm.Print_Area" localSheetId="19">'Gr-1'!$A$1:$O$20</definedName>
    <definedName name="_xlnm.Print_Area" localSheetId="20">'Gr-2'!$A$1:$N$24</definedName>
    <definedName name="_xlnm.Print_Area" localSheetId="3">Indx!$A$1:$E$22</definedName>
    <definedName name="_xlnm.Print_Area" localSheetId="4">Introduction!$A$1:$E$14</definedName>
    <definedName name="_xlnm.Print_Area" localSheetId="2">Preface!$A$1:$E$16</definedName>
    <definedName name="_xlnm.Print_Area" localSheetId="22">Quest.!$A$1:$AI$66</definedName>
    <definedName name="_xlnm.Print_Area" localSheetId="0">Sheet1!$A$1:$O$71</definedName>
    <definedName name="_xlnm.Print_Titles" localSheetId="6">'1_1 '!$1:$9</definedName>
    <definedName name="_xlnm.Print_Titles" localSheetId="8">'1_3'!$1:$9</definedName>
    <definedName name="_xlnm.Print_Titles" localSheetId="9">'1_4  '!$1:$9</definedName>
    <definedName name="_xlnm.Print_Titles" localSheetId="10">'1_5 '!$1:$9</definedName>
    <definedName name="_xlnm.Print_Titles" localSheetId="11">'1_6'!$1:$9</definedName>
    <definedName name="_xlnm.Print_Titles" localSheetId="7">'1-2'!$1:$9</definedName>
    <definedName name="_xlnm.Print_Titles" localSheetId="17">'2_5'!$1:$9</definedName>
    <definedName name="_xlnm.Print_Titles" localSheetId="18">'2_6 '!$1:$9</definedName>
    <definedName name="_xlnm.Print_Titles" localSheetId="3">Indx!$1:$3</definedName>
    <definedName name="_xlnm.Print_Titles" localSheetId="4">Introduction!$1:$1</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2" i="72" l="1"/>
  <c r="J61" i="72"/>
  <c r="H63" i="72"/>
  <c r="I63" i="72"/>
  <c r="J63" i="72"/>
  <c r="K63" i="72"/>
  <c r="L63" i="72"/>
  <c r="D63" i="72"/>
  <c r="E63" i="72"/>
  <c r="F63" i="72"/>
  <c r="G63" i="72"/>
  <c r="L168" i="77" l="1"/>
  <c r="K168" i="77"/>
  <c r="J168" i="77"/>
  <c r="I168" i="77"/>
  <c r="H168" i="77"/>
  <c r="G168" i="77"/>
  <c r="F168" i="77"/>
  <c r="E168" i="77"/>
  <c r="D168" i="77"/>
  <c r="L167" i="77"/>
  <c r="K167" i="77"/>
  <c r="J167" i="77"/>
  <c r="I167" i="77"/>
  <c r="H167" i="77"/>
  <c r="G167" i="77"/>
  <c r="F167" i="77"/>
  <c r="E167" i="77"/>
  <c r="D167" i="77"/>
  <c r="L166" i="77"/>
  <c r="K166" i="77"/>
  <c r="J166" i="77"/>
  <c r="I166" i="77"/>
  <c r="H166" i="77"/>
  <c r="G166" i="77"/>
  <c r="F166" i="77"/>
  <c r="E166" i="77"/>
  <c r="D166" i="77"/>
  <c r="C165" i="77"/>
  <c r="C164" i="77"/>
  <c r="C163" i="77"/>
  <c r="C162" i="77"/>
  <c r="C161" i="77"/>
  <c r="C160" i="77"/>
  <c r="C159" i="77"/>
  <c r="C158" i="77"/>
  <c r="C157" i="77"/>
  <c r="C156" i="77"/>
  <c r="C155" i="77"/>
  <c r="C154" i="77"/>
  <c r="C153" i="77"/>
  <c r="C152" i="77"/>
  <c r="C151" i="77"/>
  <c r="C150" i="77"/>
  <c r="C149" i="77"/>
  <c r="C148" i="77"/>
  <c r="C147" i="77"/>
  <c r="C146" i="77"/>
  <c r="C145" i="77"/>
  <c r="C144" i="77"/>
  <c r="C143" i="77"/>
  <c r="C142" i="77"/>
  <c r="C141" i="77"/>
  <c r="C140" i="77"/>
  <c r="C139" i="77"/>
  <c r="C138" i="77"/>
  <c r="C137" i="77"/>
  <c r="C136" i="77"/>
  <c r="C135" i="77"/>
  <c r="C134" i="77"/>
  <c r="C133" i="77"/>
  <c r="C132" i="77"/>
  <c r="C131" i="77"/>
  <c r="C130" i="77"/>
  <c r="C129" i="77"/>
  <c r="C128" i="77"/>
  <c r="C127" i="77"/>
  <c r="C126" i="77"/>
  <c r="C125" i="77"/>
  <c r="C124" i="77"/>
  <c r="C123" i="77"/>
  <c r="C122" i="77"/>
  <c r="C121" i="77"/>
  <c r="C120" i="77"/>
  <c r="C119" i="77"/>
  <c r="C118" i="77"/>
  <c r="C117" i="77"/>
  <c r="C116" i="77"/>
  <c r="C115" i="77"/>
  <c r="C114" i="77"/>
  <c r="C113" i="77"/>
  <c r="C112" i="77"/>
  <c r="C111" i="77"/>
  <c r="C110" i="77"/>
  <c r="C109" i="77"/>
  <c r="C108" i="77"/>
  <c r="C107" i="77"/>
  <c r="C106" i="77"/>
  <c r="C105" i="77"/>
  <c r="C104" i="77"/>
  <c r="C103" i="77"/>
  <c r="C102" i="77"/>
  <c r="C101" i="77"/>
  <c r="C100" i="77"/>
  <c r="C99" i="77"/>
  <c r="C98" i="77"/>
  <c r="C97" i="77"/>
  <c r="C96" i="77"/>
  <c r="C95" i="77"/>
  <c r="C94" i="77"/>
  <c r="C93" i="77"/>
  <c r="C92" i="77"/>
  <c r="C91" i="77"/>
  <c r="C90" i="77"/>
  <c r="C89" i="77"/>
  <c r="C88" i="77"/>
  <c r="C87" i="77"/>
  <c r="C86" i="77"/>
  <c r="C85" i="77"/>
  <c r="C84" i="77"/>
  <c r="C83" i="77"/>
  <c r="C82" i="77"/>
  <c r="C81" i="77"/>
  <c r="C80" i="77"/>
  <c r="C79" i="77"/>
  <c r="C78" i="77"/>
  <c r="C77" i="77"/>
  <c r="C76" i="77"/>
  <c r="C75" i="77"/>
  <c r="C74" i="77"/>
  <c r="C73" i="77"/>
  <c r="C72" i="77"/>
  <c r="C71" i="77"/>
  <c r="C70" i="77"/>
  <c r="C69" i="77"/>
  <c r="C68" i="77"/>
  <c r="C67" i="77"/>
  <c r="C66" i="77"/>
  <c r="C65" i="77"/>
  <c r="C64" i="77"/>
  <c r="C63" i="77"/>
  <c r="C62" i="77"/>
  <c r="C61" i="77"/>
  <c r="C60" i="77"/>
  <c r="C59" i="77"/>
  <c r="C58" i="77"/>
  <c r="C57" i="77"/>
  <c r="C56"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L45" i="76"/>
  <c r="K45" i="76"/>
  <c r="J45" i="76"/>
  <c r="I45" i="76"/>
  <c r="H45" i="76"/>
  <c r="G45" i="76"/>
  <c r="F45" i="76"/>
  <c r="E45" i="76"/>
  <c r="D45" i="76"/>
  <c r="L44" i="76"/>
  <c r="K44" i="76"/>
  <c r="J44" i="76"/>
  <c r="I44" i="76"/>
  <c r="H44" i="76"/>
  <c r="G44" i="76"/>
  <c r="F44" i="76"/>
  <c r="E44" i="76"/>
  <c r="D44" i="76"/>
  <c r="L43" i="76"/>
  <c r="K43" i="76"/>
  <c r="J43" i="76"/>
  <c r="I43" i="76"/>
  <c r="H43" i="76"/>
  <c r="G43" i="76"/>
  <c r="F43" i="76"/>
  <c r="E43" i="76"/>
  <c r="D43" i="76"/>
  <c r="C42" i="76"/>
  <c r="C41" i="76"/>
  <c r="C40" i="76"/>
  <c r="C39" i="76"/>
  <c r="C38" i="76"/>
  <c r="C37" i="76"/>
  <c r="C36" i="76"/>
  <c r="C35" i="76"/>
  <c r="C34" i="76"/>
  <c r="C33" i="76"/>
  <c r="C32" i="76"/>
  <c r="C31" i="76"/>
  <c r="C30" i="76"/>
  <c r="C29" i="76"/>
  <c r="C28" i="76"/>
  <c r="C27" i="76"/>
  <c r="C26" i="76"/>
  <c r="C25" i="76"/>
  <c r="C24" i="76"/>
  <c r="C23" i="76"/>
  <c r="C22" i="76"/>
  <c r="C21" i="76"/>
  <c r="C20" i="76"/>
  <c r="C19" i="76"/>
  <c r="C18" i="76"/>
  <c r="C17" i="76"/>
  <c r="C16" i="76"/>
  <c r="C15" i="76"/>
  <c r="C14" i="76"/>
  <c r="C13" i="76"/>
  <c r="C12" i="76"/>
  <c r="C11" i="76"/>
  <c r="C10" i="76"/>
  <c r="C43" i="76" s="1"/>
  <c r="L153" i="75"/>
  <c r="K153" i="75"/>
  <c r="J153" i="75"/>
  <c r="I153" i="75"/>
  <c r="H153" i="75"/>
  <c r="G153" i="75"/>
  <c r="F153" i="75"/>
  <c r="E153" i="75"/>
  <c r="D153" i="75"/>
  <c r="L152" i="75"/>
  <c r="K152" i="75"/>
  <c r="J152" i="75"/>
  <c r="I152" i="75"/>
  <c r="H152" i="75"/>
  <c r="G152" i="75"/>
  <c r="F152" i="75"/>
  <c r="E152" i="75"/>
  <c r="D152" i="75"/>
  <c r="L151" i="75"/>
  <c r="K151" i="75"/>
  <c r="J151" i="75"/>
  <c r="I151" i="75"/>
  <c r="H151" i="75"/>
  <c r="G151" i="75"/>
  <c r="F151" i="75"/>
  <c r="E151" i="75"/>
  <c r="D151" i="75"/>
  <c r="C150" i="75"/>
  <c r="C149" i="75"/>
  <c r="C148" i="75"/>
  <c r="C147" i="75"/>
  <c r="C146" i="75"/>
  <c r="C145" i="75"/>
  <c r="C144" i="75"/>
  <c r="C143" i="75"/>
  <c r="C142" i="75"/>
  <c r="C141" i="75"/>
  <c r="C140" i="75"/>
  <c r="C139" i="75"/>
  <c r="C138" i="75"/>
  <c r="C137" i="75"/>
  <c r="C136" i="75"/>
  <c r="C135" i="75"/>
  <c r="C134" i="75"/>
  <c r="C133" i="75"/>
  <c r="C132" i="75"/>
  <c r="C131" i="75"/>
  <c r="C130" i="75"/>
  <c r="C129" i="75"/>
  <c r="C128" i="75"/>
  <c r="C127" i="75"/>
  <c r="C126" i="75"/>
  <c r="C125" i="75"/>
  <c r="C124" i="75"/>
  <c r="C123" i="75"/>
  <c r="C122" i="75"/>
  <c r="C121" i="75"/>
  <c r="C120" i="75"/>
  <c r="C119" i="75"/>
  <c r="C118" i="75"/>
  <c r="C117" i="75"/>
  <c r="C116" i="75"/>
  <c r="C115" i="75"/>
  <c r="C114" i="75"/>
  <c r="C113" i="75"/>
  <c r="C112" i="75"/>
  <c r="C111" i="75"/>
  <c r="C110" i="75"/>
  <c r="C109" i="75"/>
  <c r="C108" i="75"/>
  <c r="C107" i="75"/>
  <c r="C106" i="75"/>
  <c r="C105" i="75"/>
  <c r="C104" i="75"/>
  <c r="C103" i="75"/>
  <c r="C102" i="75"/>
  <c r="C101" i="75"/>
  <c r="C100" i="75"/>
  <c r="C99" i="75"/>
  <c r="C98" i="75"/>
  <c r="C97" i="75"/>
  <c r="C96" i="75"/>
  <c r="C95" i="75"/>
  <c r="C94" i="75"/>
  <c r="C93" i="75"/>
  <c r="C92" i="75"/>
  <c r="C91" i="75"/>
  <c r="C90" i="75"/>
  <c r="C89" i="75"/>
  <c r="C88" i="75"/>
  <c r="C87" i="75"/>
  <c r="C86" i="75"/>
  <c r="C85" i="75"/>
  <c r="C84" i="75"/>
  <c r="C83" i="75"/>
  <c r="C82" i="75"/>
  <c r="C81" i="75"/>
  <c r="C80" i="75"/>
  <c r="C79" i="75"/>
  <c r="C78" i="75"/>
  <c r="C77" i="75"/>
  <c r="C76" i="75"/>
  <c r="C75" i="75"/>
  <c r="C74" i="75"/>
  <c r="C73" i="75"/>
  <c r="C72" i="75"/>
  <c r="C71" i="75"/>
  <c r="C70" i="75"/>
  <c r="C69" i="75"/>
  <c r="C68" i="75"/>
  <c r="C67" i="75"/>
  <c r="C66" i="75"/>
  <c r="C65" i="75"/>
  <c r="C64" i="75"/>
  <c r="C63" i="75"/>
  <c r="C62" i="75"/>
  <c r="C61" i="75"/>
  <c r="C60" i="75"/>
  <c r="C59" i="75"/>
  <c r="C58" i="75"/>
  <c r="C57" i="75"/>
  <c r="C56" i="75"/>
  <c r="C55" i="75"/>
  <c r="C54" i="75"/>
  <c r="C53" i="75"/>
  <c r="C52" i="75"/>
  <c r="C51" i="75"/>
  <c r="C50" i="75"/>
  <c r="C49" i="75"/>
  <c r="C48" i="75"/>
  <c r="C47" i="75"/>
  <c r="C46" i="75"/>
  <c r="C45" i="75"/>
  <c r="C44" i="75"/>
  <c r="C43" i="75"/>
  <c r="C42" i="75"/>
  <c r="C41" i="75"/>
  <c r="C40" i="75"/>
  <c r="C39" i="75"/>
  <c r="C38" i="75"/>
  <c r="C37" i="75"/>
  <c r="C36" i="75"/>
  <c r="C35" i="75"/>
  <c r="C34" i="75"/>
  <c r="C33" i="75"/>
  <c r="C32" i="75"/>
  <c r="C31" i="75"/>
  <c r="C30" i="75"/>
  <c r="C29" i="75"/>
  <c r="C28" i="75"/>
  <c r="C27" i="75"/>
  <c r="C26" i="75"/>
  <c r="C25" i="75"/>
  <c r="C24" i="75"/>
  <c r="C23" i="75"/>
  <c r="C22" i="75"/>
  <c r="C21" i="75"/>
  <c r="C20" i="75"/>
  <c r="C19" i="75"/>
  <c r="C18" i="75"/>
  <c r="C17" i="75"/>
  <c r="C16" i="75"/>
  <c r="C15" i="75"/>
  <c r="C14" i="75"/>
  <c r="C13" i="75"/>
  <c r="C12" i="75"/>
  <c r="C11" i="75"/>
  <c r="C10" i="75"/>
  <c r="L66" i="74"/>
  <c r="K66" i="74"/>
  <c r="J66" i="74"/>
  <c r="I66" i="74"/>
  <c r="H66" i="74"/>
  <c r="G66" i="74"/>
  <c r="F66" i="74"/>
  <c r="E66" i="74"/>
  <c r="D66" i="74"/>
  <c r="L65" i="74"/>
  <c r="K65" i="74"/>
  <c r="J65" i="74"/>
  <c r="I65" i="74"/>
  <c r="H65" i="74"/>
  <c r="G65" i="74"/>
  <c r="F65" i="74"/>
  <c r="E65" i="74"/>
  <c r="D65" i="74"/>
  <c r="L64" i="74"/>
  <c r="K64" i="74"/>
  <c r="J64" i="74"/>
  <c r="I64" i="74"/>
  <c r="H64" i="74"/>
  <c r="G64" i="74"/>
  <c r="F64" i="74"/>
  <c r="E64" i="74"/>
  <c r="D64" i="74"/>
  <c r="C63" i="74"/>
  <c r="C62" i="74"/>
  <c r="C61" i="74"/>
  <c r="C60" i="74"/>
  <c r="C59" i="74"/>
  <c r="C58" i="74"/>
  <c r="C57" i="74"/>
  <c r="C56" i="74"/>
  <c r="C55" i="74"/>
  <c r="C54" i="74"/>
  <c r="C53" i="74"/>
  <c r="C52" i="74"/>
  <c r="C51" i="74"/>
  <c r="C50" i="74"/>
  <c r="C49" i="74"/>
  <c r="C48" i="74"/>
  <c r="C47" i="74"/>
  <c r="C46" i="74"/>
  <c r="C45" i="74"/>
  <c r="C44" i="74"/>
  <c r="C43" i="74"/>
  <c r="C42" i="74"/>
  <c r="C41" i="74"/>
  <c r="C40" i="74"/>
  <c r="C39" i="74"/>
  <c r="C38" i="74"/>
  <c r="C37" i="74"/>
  <c r="C36" i="74"/>
  <c r="C35" i="74"/>
  <c r="C34" i="74"/>
  <c r="C33" i="74"/>
  <c r="C32" i="74"/>
  <c r="C31" i="74"/>
  <c r="C30" i="74"/>
  <c r="C29" i="74"/>
  <c r="C28" i="74"/>
  <c r="C27" i="74"/>
  <c r="C26" i="74"/>
  <c r="C25" i="74"/>
  <c r="C24" i="74"/>
  <c r="C23" i="74"/>
  <c r="C22" i="74"/>
  <c r="C21" i="74"/>
  <c r="C20" i="74"/>
  <c r="C19" i="74"/>
  <c r="C18" i="74"/>
  <c r="C17" i="74"/>
  <c r="C16" i="74"/>
  <c r="C15" i="74"/>
  <c r="C14" i="74"/>
  <c r="C13" i="74"/>
  <c r="C12" i="74"/>
  <c r="C11" i="74"/>
  <c r="C65" i="74" s="1"/>
  <c r="C10" i="74"/>
  <c r="C66" i="74" l="1"/>
  <c r="C152" i="75"/>
  <c r="C44" i="76"/>
  <c r="C64" i="74"/>
  <c r="C45" i="76"/>
  <c r="C166" i="77"/>
  <c r="C168" i="77"/>
  <c r="C167" i="77"/>
  <c r="C151" i="75"/>
  <c r="C153" i="75"/>
  <c r="D216" i="73" l="1"/>
  <c r="E216" i="73"/>
  <c r="F216" i="73"/>
  <c r="G216" i="73"/>
  <c r="H216" i="73"/>
  <c r="I216" i="73"/>
  <c r="J216" i="73"/>
  <c r="K216" i="73"/>
  <c r="D215" i="73"/>
  <c r="E215" i="73"/>
  <c r="F215" i="73"/>
  <c r="G215" i="73"/>
  <c r="H215" i="73"/>
  <c r="I215" i="73"/>
  <c r="J215" i="73"/>
  <c r="K215" i="73"/>
  <c r="D214" i="73"/>
  <c r="E214" i="73"/>
  <c r="F214" i="73"/>
  <c r="G214" i="73"/>
  <c r="H214" i="73"/>
  <c r="I214" i="73"/>
  <c r="J214" i="73"/>
  <c r="K214" i="73"/>
  <c r="L215" i="73"/>
  <c r="L216" i="73"/>
  <c r="L214" i="73"/>
  <c r="D62" i="72" l="1"/>
  <c r="E62" i="72"/>
  <c r="F62" i="72"/>
  <c r="G62" i="72"/>
  <c r="H62" i="72"/>
  <c r="I62" i="72"/>
  <c r="K62" i="72"/>
  <c r="L62" i="72"/>
  <c r="D61" i="72"/>
  <c r="E61" i="72"/>
  <c r="F61" i="72"/>
  <c r="G61" i="72"/>
  <c r="H61" i="72"/>
  <c r="I61" i="72"/>
  <c r="K61" i="72"/>
  <c r="L61" i="72"/>
  <c r="C213" i="73" l="1"/>
  <c r="C212" i="73"/>
  <c r="C211" i="73"/>
  <c r="C210" i="73"/>
  <c r="C209" i="73"/>
  <c r="C208" i="73"/>
  <c r="C207" i="73"/>
  <c r="C206" i="73"/>
  <c r="C205" i="73"/>
  <c r="C204" i="73"/>
  <c r="C203" i="73"/>
  <c r="C202" i="73"/>
  <c r="C201" i="73"/>
  <c r="C200" i="73"/>
  <c r="C199" i="73"/>
  <c r="C198" i="73"/>
  <c r="C197" i="73"/>
  <c r="C196" i="73"/>
  <c r="C195" i="73"/>
  <c r="C194" i="73"/>
  <c r="C193" i="73"/>
  <c r="C192" i="73"/>
  <c r="C191" i="73"/>
  <c r="C190" i="73"/>
  <c r="C189" i="73"/>
  <c r="C188" i="73"/>
  <c r="C187" i="73"/>
  <c r="C186" i="73"/>
  <c r="C185" i="73"/>
  <c r="C184" i="73"/>
  <c r="C183" i="73"/>
  <c r="C182" i="73"/>
  <c r="C181" i="73"/>
  <c r="C180" i="73"/>
  <c r="C179" i="73"/>
  <c r="C178" i="73"/>
  <c r="C177" i="73"/>
  <c r="C176" i="73"/>
  <c r="C175" i="73"/>
  <c r="C174" i="73"/>
  <c r="C173" i="73"/>
  <c r="C172" i="73"/>
  <c r="C171" i="73"/>
  <c r="C170" i="73"/>
  <c r="C169" i="73"/>
  <c r="C168" i="73"/>
  <c r="C167" i="73"/>
  <c r="C166" i="73"/>
  <c r="C165" i="73"/>
  <c r="C164" i="73"/>
  <c r="C163" i="73"/>
  <c r="C162" i="73"/>
  <c r="C161" i="73"/>
  <c r="C160" i="73"/>
  <c r="C159" i="73"/>
  <c r="C158" i="73"/>
  <c r="C157" i="73"/>
  <c r="C156" i="73"/>
  <c r="C155" i="73"/>
  <c r="C154" i="73"/>
  <c r="C153" i="73"/>
  <c r="C152" i="73"/>
  <c r="C151" i="73"/>
  <c r="C150" i="73"/>
  <c r="C149" i="73"/>
  <c r="C148" i="73"/>
  <c r="C147" i="73"/>
  <c r="C146" i="73"/>
  <c r="C145" i="73"/>
  <c r="C144" i="73"/>
  <c r="C143" i="73"/>
  <c r="C142" i="73"/>
  <c r="C141" i="73"/>
  <c r="C140" i="73"/>
  <c r="C139" i="73"/>
  <c r="C138" i="73"/>
  <c r="C137" i="73"/>
  <c r="C136" i="73"/>
  <c r="C135" i="73"/>
  <c r="C134" i="73"/>
  <c r="C133" i="73"/>
  <c r="C132" i="73"/>
  <c r="C131" i="73"/>
  <c r="C130" i="73"/>
  <c r="C129" i="73"/>
  <c r="C128" i="73"/>
  <c r="C127" i="73"/>
  <c r="C126" i="73"/>
  <c r="C125" i="73"/>
  <c r="C124" i="73"/>
  <c r="C123" i="73"/>
  <c r="C122" i="73"/>
  <c r="C121" i="73"/>
  <c r="C120" i="73"/>
  <c r="C119" i="73"/>
  <c r="C118" i="73"/>
  <c r="C117" i="73"/>
  <c r="C116" i="73"/>
  <c r="C115" i="73"/>
  <c r="C114" i="73"/>
  <c r="C113" i="73"/>
  <c r="C112" i="73"/>
  <c r="C111" i="73"/>
  <c r="C110" i="73"/>
  <c r="C109" i="73"/>
  <c r="C108" i="73"/>
  <c r="C107" i="73"/>
  <c r="C106" i="73"/>
  <c r="C105" i="73"/>
  <c r="C104" i="73"/>
  <c r="C103" i="73"/>
  <c r="C102" i="73"/>
  <c r="C101" i="73"/>
  <c r="C100" i="73"/>
  <c r="C99" i="73"/>
  <c r="C98" i="73"/>
  <c r="C97" i="73"/>
  <c r="C96" i="73"/>
  <c r="C95" i="73"/>
  <c r="C94" i="73"/>
  <c r="C93" i="73"/>
  <c r="C92" i="73"/>
  <c r="C91" i="73"/>
  <c r="C90" i="73"/>
  <c r="C89" i="73"/>
  <c r="C88" i="73"/>
  <c r="C87" i="73"/>
  <c r="C86" i="73"/>
  <c r="C85" i="73"/>
  <c r="C84" i="73"/>
  <c r="C83" i="73"/>
  <c r="C82" i="73"/>
  <c r="C81" i="73"/>
  <c r="C80" i="73"/>
  <c r="C79" i="73"/>
  <c r="C78" i="73"/>
  <c r="C77" i="73"/>
  <c r="C76" i="73"/>
  <c r="C75" i="73"/>
  <c r="C74" i="73"/>
  <c r="C73" i="73"/>
  <c r="C72" i="73"/>
  <c r="C71" i="73"/>
  <c r="C70" i="73"/>
  <c r="C69" i="73"/>
  <c r="C68" i="73"/>
  <c r="C67" i="73"/>
  <c r="C66" i="73"/>
  <c r="C65" i="73"/>
  <c r="C64" i="73"/>
  <c r="C63" i="73"/>
  <c r="C62" i="73"/>
  <c r="C61" i="73"/>
  <c r="C60" i="73"/>
  <c r="C59" i="73"/>
  <c r="C58" i="73"/>
  <c r="C57" i="73"/>
  <c r="C56" i="73"/>
  <c r="C55" i="73"/>
  <c r="C54" i="73"/>
  <c r="C53" i="73"/>
  <c r="C52" i="73"/>
  <c r="C51" i="73"/>
  <c r="C50" i="73"/>
  <c r="C49" i="73"/>
  <c r="C48" i="73"/>
  <c r="C47" i="73"/>
  <c r="C46" i="73"/>
  <c r="C45" i="73"/>
  <c r="C44" i="73"/>
  <c r="C43" i="73"/>
  <c r="C42" i="73"/>
  <c r="C41" i="73"/>
  <c r="C40" i="73"/>
  <c r="C39" i="73"/>
  <c r="C38" i="73"/>
  <c r="C37" i="73"/>
  <c r="C36" i="73"/>
  <c r="C35" i="73"/>
  <c r="C34" i="73"/>
  <c r="C33" i="73"/>
  <c r="C32" i="73"/>
  <c r="C31" i="73"/>
  <c r="C30" i="73"/>
  <c r="C29" i="73"/>
  <c r="C28" i="73"/>
  <c r="C27" i="73"/>
  <c r="C26" i="73"/>
  <c r="C25" i="73"/>
  <c r="C24" i="73"/>
  <c r="C23" i="73"/>
  <c r="C22" i="73"/>
  <c r="C21" i="73"/>
  <c r="C20" i="73"/>
  <c r="C19" i="73"/>
  <c r="C18" i="73"/>
  <c r="C17" i="73"/>
  <c r="C16" i="73"/>
  <c r="C15" i="73"/>
  <c r="C14" i="73"/>
  <c r="C13" i="73"/>
  <c r="C12" i="73"/>
  <c r="C11" i="73"/>
  <c r="C10" i="73"/>
  <c r="C60" i="72"/>
  <c r="C59" i="72"/>
  <c r="C58" i="72"/>
  <c r="C57" i="72"/>
  <c r="C56" i="72"/>
  <c r="C55" i="72"/>
  <c r="C54" i="72"/>
  <c r="C53" i="72"/>
  <c r="C52" i="72"/>
  <c r="C51" i="72"/>
  <c r="C50" i="72"/>
  <c r="C49" i="72"/>
  <c r="C48" i="72"/>
  <c r="C47" i="72"/>
  <c r="C46" i="72"/>
  <c r="C45" i="72"/>
  <c r="C44" i="72"/>
  <c r="C43" i="72"/>
  <c r="C42" i="72"/>
  <c r="C41" i="72"/>
  <c r="C40" i="72"/>
  <c r="C39" i="72"/>
  <c r="C38" i="72"/>
  <c r="C37" i="72"/>
  <c r="C36" i="72"/>
  <c r="C35" i="72"/>
  <c r="C34" i="72"/>
  <c r="C33" i="72"/>
  <c r="C32" i="72"/>
  <c r="C31" i="72"/>
  <c r="C30" i="72"/>
  <c r="C29" i="72"/>
  <c r="C28" i="72"/>
  <c r="C27" i="72"/>
  <c r="C26" i="72"/>
  <c r="C25" i="72"/>
  <c r="C24" i="72"/>
  <c r="C23" i="72"/>
  <c r="C22" i="72"/>
  <c r="C21" i="72"/>
  <c r="C20" i="72"/>
  <c r="C19" i="72"/>
  <c r="C18" i="72"/>
  <c r="C17" i="72"/>
  <c r="C16" i="72"/>
  <c r="C15" i="72"/>
  <c r="C14" i="72"/>
  <c r="C13" i="72"/>
  <c r="C12" i="72"/>
  <c r="C11" i="72"/>
  <c r="C214" i="73" l="1"/>
  <c r="C215" i="73"/>
  <c r="C63" i="72"/>
  <c r="C62" i="72"/>
  <c r="C216" i="73"/>
  <c r="C61" i="72"/>
  <c r="D48" i="9" l="1"/>
  <c r="E48" i="9"/>
  <c r="F48" i="9"/>
  <c r="G48" i="9"/>
  <c r="H48" i="9"/>
  <c r="I48" i="9"/>
  <c r="D47" i="9"/>
  <c r="E47" i="9"/>
  <c r="F47" i="9"/>
  <c r="G47" i="9"/>
  <c r="H47" i="9"/>
  <c r="I47" i="9"/>
  <c r="C10" i="65" l="1"/>
  <c r="C11" i="65"/>
  <c r="D46" i="65"/>
  <c r="E46" i="65"/>
  <c r="F46" i="65"/>
  <c r="G46" i="65"/>
  <c r="H46" i="65"/>
  <c r="I46" i="65"/>
  <c r="J46" i="65"/>
  <c r="D47" i="65"/>
  <c r="E47" i="65"/>
  <c r="F47" i="65"/>
  <c r="G47" i="65"/>
  <c r="H47" i="65"/>
  <c r="I47" i="65"/>
  <c r="J47" i="65"/>
  <c r="K45" i="59" l="1"/>
  <c r="J45" i="59"/>
  <c r="I45" i="59"/>
  <c r="H45" i="59"/>
  <c r="G45" i="59"/>
  <c r="F45" i="59"/>
  <c r="E45" i="59"/>
  <c r="D45" i="59"/>
  <c r="K44" i="59"/>
  <c r="J44" i="59"/>
  <c r="I44" i="59"/>
  <c r="H44" i="59"/>
  <c r="G44" i="59"/>
  <c r="F44" i="59"/>
  <c r="E44" i="59"/>
  <c r="D44" i="59"/>
  <c r="K43" i="59"/>
  <c r="J43" i="59"/>
  <c r="I43" i="59"/>
  <c r="H43" i="59"/>
  <c r="G43" i="59"/>
  <c r="F43" i="59"/>
  <c r="E43" i="59"/>
  <c r="D43" i="59"/>
  <c r="K42" i="59"/>
  <c r="J42" i="59"/>
  <c r="I42" i="59"/>
  <c r="H42" i="59"/>
  <c r="G42" i="59"/>
  <c r="F42" i="59"/>
  <c r="E42" i="59"/>
  <c r="D42" i="59"/>
  <c r="K41" i="59"/>
  <c r="J41" i="59"/>
  <c r="I41" i="59"/>
  <c r="H41" i="59"/>
  <c r="G41" i="59"/>
  <c r="F41" i="59"/>
  <c r="E41" i="59"/>
  <c r="D41" i="59"/>
  <c r="K40" i="59"/>
  <c r="J40" i="59"/>
  <c r="I40" i="59"/>
  <c r="H40" i="59"/>
  <c r="G40" i="59"/>
  <c r="F40" i="59"/>
  <c r="E40" i="59"/>
  <c r="D40" i="59"/>
  <c r="K39" i="59"/>
  <c r="J39" i="59"/>
  <c r="I39" i="59"/>
  <c r="H39" i="59"/>
  <c r="G39" i="59"/>
  <c r="F39" i="59"/>
  <c r="E39" i="59"/>
  <c r="D39" i="59"/>
  <c r="K38" i="59"/>
  <c r="J38" i="59"/>
  <c r="I38" i="59"/>
  <c r="H38" i="59"/>
  <c r="G38" i="59"/>
  <c r="F38" i="59"/>
  <c r="E38" i="59"/>
  <c r="D38" i="59"/>
  <c r="K37" i="59"/>
  <c r="J37" i="59"/>
  <c r="I37" i="59"/>
  <c r="H37" i="59"/>
  <c r="G37" i="59"/>
  <c r="F37" i="59"/>
  <c r="E37" i="59"/>
  <c r="D37" i="59"/>
  <c r="K36" i="59"/>
  <c r="J36" i="59"/>
  <c r="I36" i="59"/>
  <c r="H36" i="59"/>
  <c r="G36" i="59"/>
  <c r="F36" i="59"/>
  <c r="E36" i="59"/>
  <c r="D36" i="59"/>
  <c r="K35" i="59"/>
  <c r="J35" i="59"/>
  <c r="I35" i="59"/>
  <c r="H35" i="59"/>
  <c r="G35" i="59"/>
  <c r="F35" i="59"/>
  <c r="E35" i="59"/>
  <c r="D35" i="59"/>
  <c r="K34" i="59"/>
  <c r="J34" i="59"/>
  <c r="I34" i="59"/>
  <c r="H34" i="59"/>
  <c r="G34" i="59"/>
  <c r="F34" i="59"/>
  <c r="E34" i="59"/>
  <c r="D34" i="59"/>
  <c r="K33" i="59"/>
  <c r="J33" i="59"/>
  <c r="I33" i="59"/>
  <c r="H33" i="59"/>
  <c r="G33" i="59"/>
  <c r="F33" i="59"/>
  <c r="E33" i="59"/>
  <c r="D33" i="59"/>
  <c r="K32" i="59"/>
  <c r="J32" i="59"/>
  <c r="I32" i="59"/>
  <c r="H32" i="59"/>
  <c r="G32" i="59"/>
  <c r="F32" i="59"/>
  <c r="E32" i="59"/>
  <c r="D32" i="59"/>
  <c r="K31" i="59"/>
  <c r="J31" i="59"/>
  <c r="I31" i="59"/>
  <c r="H31" i="59"/>
  <c r="G31" i="59"/>
  <c r="F31" i="59"/>
  <c r="E31" i="59"/>
  <c r="D31" i="59"/>
  <c r="K30" i="59"/>
  <c r="J30" i="59"/>
  <c r="I30" i="59"/>
  <c r="H30" i="59"/>
  <c r="G30" i="59"/>
  <c r="F30" i="59"/>
  <c r="E30" i="59"/>
  <c r="D30" i="59"/>
  <c r="K29" i="59"/>
  <c r="J29" i="59"/>
  <c r="I29" i="59"/>
  <c r="H29" i="59"/>
  <c r="G29" i="59"/>
  <c r="F29" i="59"/>
  <c r="E29" i="59"/>
  <c r="D29" i="59"/>
  <c r="K28" i="59"/>
  <c r="J28" i="59"/>
  <c r="I28" i="59"/>
  <c r="H28" i="59"/>
  <c r="G28" i="59"/>
  <c r="F28" i="59"/>
  <c r="E28" i="59"/>
  <c r="D28" i="59"/>
  <c r="K27" i="59"/>
  <c r="J27" i="59"/>
  <c r="I27" i="59"/>
  <c r="H27" i="59"/>
  <c r="G27" i="59"/>
  <c r="F27" i="59"/>
  <c r="E27" i="59"/>
  <c r="D27" i="59"/>
  <c r="K26" i="59"/>
  <c r="J26" i="59"/>
  <c r="I26" i="59"/>
  <c r="H26" i="59"/>
  <c r="G26" i="59"/>
  <c r="F26" i="59"/>
  <c r="E26" i="59"/>
  <c r="D26" i="59"/>
  <c r="K25" i="59"/>
  <c r="J25" i="59"/>
  <c r="I25" i="59"/>
  <c r="H25" i="59"/>
  <c r="G25" i="59"/>
  <c r="F25" i="59"/>
  <c r="E25" i="59"/>
  <c r="D25" i="59"/>
  <c r="K24" i="59"/>
  <c r="J24" i="59"/>
  <c r="I24" i="59"/>
  <c r="H24" i="59"/>
  <c r="G24" i="59"/>
  <c r="F24" i="59"/>
  <c r="E24" i="59"/>
  <c r="D24" i="59"/>
  <c r="K23" i="59"/>
  <c r="J23" i="59"/>
  <c r="I23" i="59"/>
  <c r="H23" i="59"/>
  <c r="G23" i="59"/>
  <c r="F23" i="59"/>
  <c r="E23" i="59"/>
  <c r="D23" i="59"/>
  <c r="K22" i="59"/>
  <c r="J22" i="59"/>
  <c r="I22" i="59"/>
  <c r="H22" i="59"/>
  <c r="G22" i="59"/>
  <c r="F22" i="59"/>
  <c r="E22" i="59"/>
  <c r="D22" i="59"/>
  <c r="K21" i="59"/>
  <c r="J21" i="59"/>
  <c r="I21" i="59"/>
  <c r="H21" i="59"/>
  <c r="G21" i="59"/>
  <c r="F21" i="59"/>
  <c r="E21" i="59"/>
  <c r="D21" i="59"/>
  <c r="K20" i="59"/>
  <c r="J20" i="59"/>
  <c r="I20" i="59"/>
  <c r="H20" i="59"/>
  <c r="G20" i="59"/>
  <c r="F20" i="59"/>
  <c r="E20" i="59"/>
  <c r="D20" i="59"/>
  <c r="K19" i="59"/>
  <c r="J19" i="59"/>
  <c r="I19" i="59"/>
  <c r="H19" i="59"/>
  <c r="G19" i="59"/>
  <c r="F19" i="59"/>
  <c r="E19" i="59"/>
  <c r="D19" i="59"/>
  <c r="K18" i="59"/>
  <c r="J18" i="59"/>
  <c r="I18" i="59"/>
  <c r="H18" i="59"/>
  <c r="G18" i="59"/>
  <c r="F18" i="59"/>
  <c r="E18" i="59"/>
  <c r="D18" i="59"/>
  <c r="K17" i="59"/>
  <c r="J17" i="59"/>
  <c r="I17" i="59"/>
  <c r="H17" i="59"/>
  <c r="G17" i="59"/>
  <c r="F17" i="59"/>
  <c r="E17" i="59"/>
  <c r="D17" i="59"/>
  <c r="K16" i="59"/>
  <c r="J16" i="59"/>
  <c r="I16" i="59"/>
  <c r="H16" i="59"/>
  <c r="G16" i="59"/>
  <c r="F16" i="59"/>
  <c r="E16" i="59"/>
  <c r="D16" i="59"/>
  <c r="K15" i="59"/>
  <c r="J15" i="59"/>
  <c r="I15" i="59"/>
  <c r="H15" i="59"/>
  <c r="G15" i="59"/>
  <c r="F15" i="59"/>
  <c r="E15" i="59"/>
  <c r="D15" i="59"/>
  <c r="K14" i="59"/>
  <c r="J14" i="59"/>
  <c r="I14" i="59"/>
  <c r="H14" i="59"/>
  <c r="G14" i="59"/>
  <c r="F14" i="59"/>
  <c r="E14" i="59"/>
  <c r="D14" i="59"/>
  <c r="K13" i="59"/>
  <c r="J13" i="59"/>
  <c r="I13" i="59"/>
  <c r="H13" i="59"/>
  <c r="G13" i="59"/>
  <c r="F13" i="59"/>
  <c r="E13" i="59"/>
  <c r="D13" i="59"/>
  <c r="K12" i="59"/>
  <c r="J12" i="59"/>
  <c r="I12" i="59"/>
  <c r="H12" i="59"/>
  <c r="G12" i="59"/>
  <c r="F12" i="59"/>
  <c r="E12" i="59"/>
  <c r="D12" i="59"/>
  <c r="K11" i="59"/>
  <c r="J11" i="59"/>
  <c r="I11" i="59"/>
  <c r="H11" i="59"/>
  <c r="G11" i="59"/>
  <c r="F11" i="59"/>
  <c r="E11" i="59"/>
  <c r="D11" i="59"/>
  <c r="K10" i="59"/>
  <c r="J10" i="59"/>
  <c r="I10" i="59"/>
  <c r="H10" i="59"/>
  <c r="G10" i="59"/>
  <c r="F10" i="59"/>
  <c r="E10" i="59"/>
  <c r="D10" i="59"/>
  <c r="L45" i="59"/>
  <c r="L44" i="59"/>
  <c r="L43" i="59"/>
  <c r="L42" i="59"/>
  <c r="L41" i="59"/>
  <c r="L40" i="59"/>
  <c r="L39" i="59"/>
  <c r="L38" i="59"/>
  <c r="L37" i="59"/>
  <c r="L36" i="59"/>
  <c r="L35" i="59"/>
  <c r="L34" i="59"/>
  <c r="L33" i="59"/>
  <c r="L32" i="59"/>
  <c r="L31" i="59"/>
  <c r="L30" i="59"/>
  <c r="L29" i="59"/>
  <c r="L28" i="59"/>
  <c r="L27" i="59"/>
  <c r="L26" i="59"/>
  <c r="L25" i="59"/>
  <c r="L24" i="59"/>
  <c r="L23" i="59"/>
  <c r="L22" i="59"/>
  <c r="L21" i="59"/>
  <c r="L20" i="59"/>
  <c r="L19" i="59"/>
  <c r="L18" i="59"/>
  <c r="L17" i="59"/>
  <c r="L16" i="59"/>
  <c r="L15" i="59"/>
  <c r="L14" i="59"/>
  <c r="L13" i="59"/>
  <c r="L12" i="59"/>
  <c r="L10" i="59"/>
  <c r="L11" i="59"/>
  <c r="K48" i="59" l="1"/>
  <c r="J48" i="59"/>
  <c r="I48" i="59"/>
  <c r="H48" i="59"/>
  <c r="G48" i="59"/>
  <c r="F48" i="59"/>
  <c r="E48" i="59"/>
  <c r="D48" i="59"/>
  <c r="K47" i="59"/>
  <c r="J47" i="59"/>
  <c r="I47" i="59"/>
  <c r="H47" i="59"/>
  <c r="G47" i="59"/>
  <c r="F47" i="59"/>
  <c r="E47" i="59"/>
  <c r="D47" i="59"/>
  <c r="K46" i="59"/>
  <c r="J46" i="59"/>
  <c r="I46" i="59"/>
  <c r="H46" i="59"/>
  <c r="G46" i="59"/>
  <c r="F46" i="59"/>
  <c r="E46" i="59"/>
  <c r="D46" i="59"/>
  <c r="L48" i="59"/>
  <c r="L47" i="59"/>
  <c r="L46" i="59"/>
  <c r="C45" i="59"/>
  <c r="C44" i="59"/>
  <c r="C43" i="59"/>
  <c r="C42" i="59"/>
  <c r="C41" i="59"/>
  <c r="C40" i="59"/>
  <c r="C39" i="59"/>
  <c r="C38" i="59"/>
  <c r="C37" i="59"/>
  <c r="C36" i="59"/>
  <c r="C35" i="59"/>
  <c r="C34" i="59"/>
  <c r="C33" i="59"/>
  <c r="C32" i="59"/>
  <c r="C31" i="59"/>
  <c r="C30" i="59"/>
  <c r="C29" i="59"/>
  <c r="C28" i="59"/>
  <c r="C27" i="59"/>
  <c r="C26" i="59"/>
  <c r="C25" i="59"/>
  <c r="C24" i="59"/>
  <c r="C23" i="59"/>
  <c r="C22" i="59"/>
  <c r="C21" i="59"/>
  <c r="C20" i="59"/>
  <c r="C19" i="59"/>
  <c r="C18" i="59"/>
  <c r="C17" i="59"/>
  <c r="C16" i="59"/>
  <c r="C15" i="59"/>
  <c r="C14" i="59"/>
  <c r="C13" i="59"/>
  <c r="C12" i="59"/>
  <c r="C11" i="59"/>
  <c r="C10" i="59"/>
  <c r="K48" i="8"/>
  <c r="J48" i="8"/>
  <c r="I48" i="8"/>
  <c r="H48" i="8"/>
  <c r="G48" i="8"/>
  <c r="F48" i="8"/>
  <c r="E48" i="8"/>
  <c r="D48" i="8"/>
  <c r="K47" i="8"/>
  <c r="J47" i="8"/>
  <c r="I47" i="8"/>
  <c r="H47" i="8"/>
  <c r="G47" i="8"/>
  <c r="F47" i="8"/>
  <c r="E47" i="8"/>
  <c r="D47" i="8"/>
  <c r="K46" i="8"/>
  <c r="J46" i="8"/>
  <c r="I46" i="8"/>
  <c r="H46" i="8"/>
  <c r="G46" i="8"/>
  <c r="F46" i="8"/>
  <c r="E46" i="8"/>
  <c r="D46" i="8"/>
  <c r="L48" i="8"/>
  <c r="L47" i="8"/>
  <c r="L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K48" i="65"/>
  <c r="J48" i="65"/>
  <c r="I48" i="65"/>
  <c r="H48" i="65"/>
  <c r="G48" i="65"/>
  <c r="F48" i="65"/>
  <c r="E48" i="65"/>
  <c r="D48" i="65"/>
  <c r="K47" i="65"/>
  <c r="C47" i="65" s="1"/>
  <c r="K46" i="65"/>
  <c r="L48" i="65"/>
  <c r="L47" i="65"/>
  <c r="L46" i="65"/>
  <c r="C45" i="65"/>
  <c r="C44" i="65"/>
  <c r="C43" i="65"/>
  <c r="C42" i="65"/>
  <c r="C41" i="65"/>
  <c r="C40" i="65"/>
  <c r="C39" i="65"/>
  <c r="C38" i="65"/>
  <c r="C37" i="65"/>
  <c r="C36" i="65"/>
  <c r="C35" i="65"/>
  <c r="C34" i="65"/>
  <c r="C33" i="65"/>
  <c r="C32" i="65"/>
  <c r="C31" i="65"/>
  <c r="C30" i="65"/>
  <c r="C29" i="65"/>
  <c r="C28" i="65"/>
  <c r="C27" i="65"/>
  <c r="C26" i="65"/>
  <c r="C25" i="65"/>
  <c r="C24" i="65"/>
  <c r="C23" i="65"/>
  <c r="C22" i="65"/>
  <c r="C21" i="65"/>
  <c r="C20" i="65"/>
  <c r="C19" i="65"/>
  <c r="C18" i="65"/>
  <c r="C17" i="65"/>
  <c r="C16" i="65"/>
  <c r="C15" i="65"/>
  <c r="C14" i="65"/>
  <c r="C13" i="65"/>
  <c r="C12" i="65"/>
  <c r="K48" i="10"/>
  <c r="J48" i="10"/>
  <c r="I48" i="10"/>
  <c r="H48" i="10"/>
  <c r="G48" i="10"/>
  <c r="F48" i="10"/>
  <c r="E48" i="10"/>
  <c r="D48" i="10"/>
  <c r="K47" i="10"/>
  <c r="J47" i="10"/>
  <c r="I47" i="10"/>
  <c r="H47" i="10"/>
  <c r="G47" i="10"/>
  <c r="F47" i="10"/>
  <c r="E47" i="10"/>
  <c r="D47" i="10"/>
  <c r="K46" i="10"/>
  <c r="J46" i="10"/>
  <c r="I46" i="10"/>
  <c r="H46" i="10"/>
  <c r="G46" i="10"/>
  <c r="F46" i="10"/>
  <c r="E46" i="10"/>
  <c r="D46" i="10"/>
  <c r="L48" i="10"/>
  <c r="L47" i="10"/>
  <c r="L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K48" i="57"/>
  <c r="J48" i="57"/>
  <c r="I48" i="57"/>
  <c r="H48" i="57"/>
  <c r="G48" i="57"/>
  <c r="F48" i="57"/>
  <c r="E48" i="57"/>
  <c r="D48" i="57"/>
  <c r="K47" i="57"/>
  <c r="J47" i="57"/>
  <c r="I47" i="57"/>
  <c r="H47" i="57"/>
  <c r="G47" i="57"/>
  <c r="F47" i="57"/>
  <c r="E47" i="57"/>
  <c r="D47" i="57"/>
  <c r="K46" i="57"/>
  <c r="J46" i="57"/>
  <c r="I46" i="57"/>
  <c r="H46" i="57"/>
  <c r="G46" i="57"/>
  <c r="F46" i="57"/>
  <c r="E46" i="57"/>
  <c r="D46" i="57"/>
  <c r="L48" i="57"/>
  <c r="L47" i="57"/>
  <c r="L46" i="57"/>
  <c r="C45" i="57"/>
  <c r="C44" i="57"/>
  <c r="C43" i="57"/>
  <c r="C42" i="57"/>
  <c r="C41" i="57"/>
  <c r="C40" i="57"/>
  <c r="C39" i="57"/>
  <c r="C38" i="57"/>
  <c r="C37" i="57"/>
  <c r="C36" i="57"/>
  <c r="C35" i="57"/>
  <c r="C34" i="57"/>
  <c r="C33" i="57"/>
  <c r="C32" i="57"/>
  <c r="C31" i="57"/>
  <c r="C30" i="57"/>
  <c r="C29" i="57"/>
  <c r="C28" i="57"/>
  <c r="C27" i="57"/>
  <c r="C26" i="57"/>
  <c r="C25" i="57"/>
  <c r="C24" i="57"/>
  <c r="C23" i="57"/>
  <c r="C22" i="57"/>
  <c r="C21" i="57"/>
  <c r="C20" i="57"/>
  <c r="C19" i="57"/>
  <c r="C18" i="57"/>
  <c r="C17" i="57"/>
  <c r="C16" i="57"/>
  <c r="C15" i="57"/>
  <c r="C14" i="57"/>
  <c r="C13" i="57"/>
  <c r="C12" i="57"/>
  <c r="C11" i="57"/>
  <c r="C10" i="57"/>
  <c r="K48" i="9"/>
  <c r="J48" i="9"/>
  <c r="K47" i="9"/>
  <c r="J47" i="9"/>
  <c r="K46" i="9"/>
  <c r="J46" i="9"/>
  <c r="I46" i="9"/>
  <c r="G46" i="9"/>
  <c r="F46" i="9"/>
  <c r="E46" i="9"/>
  <c r="D46" i="9"/>
  <c r="L48" i="9"/>
  <c r="L47" i="9"/>
  <c r="L46" i="9"/>
  <c r="C45" i="9"/>
  <c r="C44" i="9"/>
  <c r="C43" i="9"/>
  <c r="C42" i="9"/>
  <c r="C41" i="9"/>
  <c r="C40" i="9"/>
  <c r="C39" i="9"/>
  <c r="C38" i="9"/>
  <c r="C37" i="9"/>
  <c r="C36" i="9"/>
  <c r="C35" i="9"/>
  <c r="C34" i="9"/>
  <c r="C27" i="9"/>
  <c r="C26" i="9"/>
  <c r="C25" i="9"/>
  <c r="C24" i="9"/>
  <c r="C23" i="9"/>
  <c r="C22" i="9"/>
  <c r="C21" i="9"/>
  <c r="C20" i="9"/>
  <c r="C19" i="9"/>
  <c r="C18" i="9"/>
  <c r="C17" i="9"/>
  <c r="C16" i="9"/>
  <c r="C15" i="9"/>
  <c r="C14" i="9"/>
  <c r="C13" i="9"/>
  <c r="C12" i="9"/>
  <c r="C11" i="9"/>
  <c r="C10" i="9"/>
  <c r="C48" i="57" l="1"/>
  <c r="C47" i="9"/>
  <c r="C46" i="59"/>
  <c r="C47" i="59"/>
  <c r="C48" i="59"/>
  <c r="C46" i="8"/>
  <c r="C47" i="8"/>
  <c r="C48" i="8"/>
  <c r="C46" i="65"/>
  <c r="C48" i="65"/>
  <c r="C46" i="10"/>
  <c r="C47" i="10"/>
  <c r="C48" i="10"/>
  <c r="C46" i="57"/>
  <c r="C47" i="57"/>
  <c r="C48" i="9"/>
  <c r="C46" i="9"/>
  <c r="T6" i="63"/>
  <c r="P20" i="63" s="1"/>
  <c r="T17" i="63" l="1"/>
  <c r="AA20" i="63" s="1"/>
  <c r="T16" i="63"/>
  <c r="T15" i="63"/>
  <c r="T14" i="63"/>
  <c r="T13" i="63"/>
  <c r="T12" i="63"/>
  <c r="V20" i="63" s="1"/>
  <c r="T11" i="63"/>
  <c r="U20" i="63" s="1"/>
  <c r="T10" i="63"/>
  <c r="T20" i="63" s="1"/>
  <c r="T9" i="63"/>
  <c r="S20" i="63" s="1"/>
  <c r="T8" i="63"/>
  <c r="R20" i="63" s="1"/>
  <c r="T7" i="63"/>
  <c r="Q20" i="63" s="1"/>
  <c r="O6" i="62"/>
  <c r="P6" i="62"/>
  <c r="Q6" i="62"/>
  <c r="R6" i="62"/>
  <c r="S6" i="62"/>
  <c r="T6" i="62"/>
  <c r="U6" i="62"/>
  <c r="V6" i="62"/>
  <c r="W6" i="62"/>
  <c r="X20" i="63" l="1"/>
  <c r="Z20" i="63"/>
  <c r="W20" i="63"/>
  <c r="Y20" i="63"/>
</calcChain>
</file>

<file path=xl/sharedStrings.xml><?xml version="1.0" encoding="utf-8"?>
<sst xmlns="http://schemas.openxmlformats.org/spreadsheetml/2006/main" count="2994" uniqueCount="425">
  <si>
    <t>السفن القادمة وحمولتها الإجمالية والصافية بالطن حسب نوع السفينة وبلد التسجيل</t>
  </si>
  <si>
    <t>Table No (1 - 1)</t>
  </si>
  <si>
    <t>المجــمــوع</t>
  </si>
  <si>
    <t>أخـــــرى</t>
  </si>
  <si>
    <t>أغنام حية</t>
  </si>
  <si>
    <t>حاويات</t>
  </si>
  <si>
    <t>ناقلات غاز</t>
  </si>
  <si>
    <t>ناقلات نفط</t>
  </si>
  <si>
    <t>بلد التسجيل</t>
  </si>
  <si>
    <t>Total</t>
  </si>
  <si>
    <t xml:space="preserve">Live Sheep
</t>
  </si>
  <si>
    <t xml:space="preserve">Gas Tankers
</t>
  </si>
  <si>
    <t xml:space="preserve">Oil Tankers
</t>
  </si>
  <si>
    <t>QATAR</t>
  </si>
  <si>
    <t>No. of Vessels</t>
  </si>
  <si>
    <t>عــدد السفن</t>
  </si>
  <si>
    <t>قطـــر</t>
  </si>
  <si>
    <t>Gross Tonnage</t>
  </si>
  <si>
    <t>إجمالي الحمولة</t>
  </si>
  <si>
    <t>Net Tonnage</t>
  </si>
  <si>
    <t>صـافي الحمولة</t>
  </si>
  <si>
    <t>الامارات</t>
  </si>
  <si>
    <t>KUWAIT</t>
  </si>
  <si>
    <t>الكويت</t>
  </si>
  <si>
    <t>IRAN</t>
  </si>
  <si>
    <t>ايران</t>
  </si>
  <si>
    <t>THAILAND</t>
  </si>
  <si>
    <t>تايلند</t>
  </si>
  <si>
    <t>TURKEY</t>
  </si>
  <si>
    <t>تركيا</t>
  </si>
  <si>
    <t>SINGAPORE</t>
  </si>
  <si>
    <t>سنغافوره</t>
  </si>
  <si>
    <t>CHINA</t>
  </si>
  <si>
    <t>الصين</t>
  </si>
  <si>
    <t>VIETNAM</t>
  </si>
  <si>
    <t>فيتنام</t>
  </si>
  <si>
    <t>CYPRUS</t>
  </si>
  <si>
    <t>قبرص</t>
  </si>
  <si>
    <t>SOUTH KOREA</t>
  </si>
  <si>
    <t>كوريا الجنوبيه</t>
  </si>
  <si>
    <t>MALAYSIA</t>
  </si>
  <si>
    <t>ماليزيا</t>
  </si>
  <si>
    <t>HONG KONG</t>
  </si>
  <si>
    <t>هونج كونج</t>
  </si>
  <si>
    <t>JAPAN</t>
  </si>
  <si>
    <t>اليابان</t>
  </si>
  <si>
    <t>LIBERIA</t>
  </si>
  <si>
    <t>ليبريـــا</t>
  </si>
  <si>
    <t>ITALY</t>
  </si>
  <si>
    <t>ايطاليا</t>
  </si>
  <si>
    <t>DENMARK</t>
  </si>
  <si>
    <t>الدنمارك</t>
  </si>
  <si>
    <t>FRANCE</t>
  </si>
  <si>
    <t>فرنسا</t>
  </si>
  <si>
    <t>MALTA</t>
  </si>
  <si>
    <t>مالطا</t>
  </si>
  <si>
    <t>المملكة المتحدة</t>
  </si>
  <si>
    <t>NORWAY</t>
  </si>
  <si>
    <t>النرويج</t>
  </si>
  <si>
    <t>BAHAMAS</t>
  </si>
  <si>
    <t>PANAMA</t>
  </si>
  <si>
    <t>UNITED KINGDOM</t>
  </si>
  <si>
    <t>UNITED STATES OF AMERICA</t>
  </si>
  <si>
    <t>انتيغوا وبربودا</t>
  </si>
  <si>
    <t>سانت كيتس ونيفيس</t>
  </si>
  <si>
    <t>MARSHALL ISLAND</t>
  </si>
  <si>
    <t>Table No (1 - 2)</t>
  </si>
  <si>
    <t>BANGLADESH</t>
  </si>
  <si>
    <t>بنجلادش</t>
  </si>
  <si>
    <t>INDIA</t>
  </si>
  <si>
    <t>BELGIUM</t>
  </si>
  <si>
    <t>بلجيكا</t>
  </si>
  <si>
    <t>GREECE</t>
  </si>
  <si>
    <t>Table No (1 - 3)</t>
  </si>
  <si>
    <t>Table No (1 - 4)</t>
  </si>
  <si>
    <t>بضائع عامة</t>
  </si>
  <si>
    <t>مواد سائبة</t>
  </si>
  <si>
    <t>ناقلات مركبات</t>
  </si>
  <si>
    <t>ناقلات ركاب</t>
  </si>
  <si>
    <t>السفن القادمة وحمولتها الإجمالية والصافية بالطن حسب نوع السفينة والشهر</t>
  </si>
  <si>
    <t>Month</t>
  </si>
  <si>
    <t>الشهر</t>
  </si>
  <si>
    <t>January</t>
  </si>
  <si>
    <t>يناير</t>
  </si>
  <si>
    <t>February</t>
  </si>
  <si>
    <t>فبراير</t>
  </si>
  <si>
    <t>March</t>
  </si>
  <si>
    <t>مارس</t>
  </si>
  <si>
    <t>April</t>
  </si>
  <si>
    <t>ابريل</t>
  </si>
  <si>
    <t>May</t>
  </si>
  <si>
    <t>مايـو</t>
  </si>
  <si>
    <t>June</t>
  </si>
  <si>
    <t>يونيو</t>
  </si>
  <si>
    <t>July</t>
  </si>
  <si>
    <t>يوليو</t>
  </si>
  <si>
    <t>August</t>
  </si>
  <si>
    <t>اغسطس</t>
  </si>
  <si>
    <t>October</t>
  </si>
  <si>
    <t>أكتوبر</t>
  </si>
  <si>
    <t>November</t>
  </si>
  <si>
    <t>نوفمبر</t>
  </si>
  <si>
    <t>December</t>
  </si>
  <si>
    <t>ديسمبر</t>
  </si>
  <si>
    <t>September</t>
  </si>
  <si>
    <t>سبتمبر</t>
  </si>
  <si>
    <t>TANZANIA</t>
  </si>
  <si>
    <t>تنزانيا</t>
  </si>
  <si>
    <t xml:space="preserve">       Allah grants success</t>
  </si>
  <si>
    <t>Preface</t>
  </si>
  <si>
    <r>
      <t xml:space="preserve">رقم الصفحة
</t>
    </r>
    <r>
      <rPr>
        <b/>
        <sz val="10"/>
        <color indexed="8"/>
        <rFont val="Arabic Transparent"/>
        <charset val="178"/>
      </rPr>
      <t>Page No.</t>
    </r>
  </si>
  <si>
    <t>مقدمــة</t>
  </si>
  <si>
    <t>Introduction</t>
  </si>
  <si>
    <t>ولا تشمل هذه النشرة نشاط حركة السفن والقوارب الساحلية والتي تقوم بنشاطها داخل الحدود الإقليمية لدولة قطر .</t>
  </si>
  <si>
    <t xml:space="preserve"> - عرض البيانات :</t>
  </si>
  <si>
    <t xml:space="preserve">     الفصل الأول :</t>
  </si>
  <si>
    <t xml:space="preserve">     الفصل الثاني :</t>
  </si>
  <si>
    <t>Country of Registration</t>
  </si>
  <si>
    <t>Number &amp; Tonnage</t>
  </si>
  <si>
    <t>الـعـدد والحمولة</t>
  </si>
  <si>
    <r>
      <t xml:space="preserve">نــوع السـفـيـنـة   </t>
    </r>
    <r>
      <rPr>
        <b/>
        <sz val="10"/>
        <rFont val="Arial"/>
        <family val="2"/>
      </rPr>
      <t>Type of Vessel</t>
    </r>
  </si>
  <si>
    <r>
      <t xml:space="preserve">ميناء الدوحة  </t>
    </r>
    <r>
      <rPr>
        <b/>
        <sz val="10"/>
        <rFont val="Arial"/>
        <family val="2"/>
      </rPr>
      <t>Doha Port</t>
    </r>
  </si>
  <si>
    <t>جـدول رقم (1 - 1)</t>
  </si>
  <si>
    <r>
      <t xml:space="preserve">ميناء مسيعيد  </t>
    </r>
    <r>
      <rPr>
        <b/>
        <sz val="10"/>
        <rFont val="Arial"/>
        <family val="2"/>
      </rPr>
      <t>Mesaieed Port</t>
    </r>
  </si>
  <si>
    <t>جـدول رقم (1 - 2)</t>
  </si>
  <si>
    <t>جـدول رقم (1 - 3)</t>
  </si>
  <si>
    <r>
      <t xml:space="preserve">ميناء حالول  </t>
    </r>
    <r>
      <rPr>
        <b/>
        <sz val="10"/>
        <rFont val="Arial"/>
        <family val="2"/>
      </rPr>
      <t>Halul Port</t>
    </r>
  </si>
  <si>
    <t>جـدول رقم (1 - 4)</t>
  </si>
  <si>
    <t>NETHERLANDS</t>
  </si>
  <si>
    <t>ST.VINCENT &amp; THE GRENADINES</t>
  </si>
  <si>
    <t>1 - 1</t>
  </si>
  <si>
    <t>1 - 2</t>
  </si>
  <si>
    <t>1 - 3</t>
  </si>
  <si>
    <t>1 - 4</t>
  </si>
  <si>
    <t>1 - 5</t>
  </si>
  <si>
    <t>بلد الميناء
Port Country</t>
  </si>
  <si>
    <t>تاريخ المغادرة
Date of Departure</t>
  </si>
  <si>
    <t>بلد الميناء السابق
Previous Port</t>
  </si>
  <si>
    <t>تاريخ الوصول
Date of Arrival</t>
  </si>
  <si>
    <t>الحمولة بالطن
Registered Tonnage Ton</t>
  </si>
  <si>
    <t>الصافية Net</t>
  </si>
  <si>
    <t>الاجمالية Gross</t>
  </si>
  <si>
    <t>بلد التسجيل
Country of Registration</t>
  </si>
  <si>
    <t>نوع السفينة
Type of Vessel</t>
  </si>
  <si>
    <t>اسم السفينة
Name of Vessel</t>
  </si>
  <si>
    <t>م
S</t>
  </si>
  <si>
    <t>*</t>
  </si>
  <si>
    <t>لاستخدام الكمبيوتر</t>
  </si>
  <si>
    <t xml:space="preserve"> -</t>
  </si>
  <si>
    <t>للمراجعة يرجى الاتصال برقم 4594542</t>
  </si>
  <si>
    <t>For inquiries. Please call 4595542</t>
  </si>
  <si>
    <t>For Computer Use.</t>
  </si>
  <si>
    <t>حركة السفن بميناء :</t>
  </si>
  <si>
    <t>Vessels Movement of :</t>
  </si>
  <si>
    <t>خلال شهر :</t>
  </si>
  <si>
    <t>During:</t>
  </si>
  <si>
    <t>لعام</t>
  </si>
  <si>
    <t>Year</t>
  </si>
  <si>
    <t>سانت فنسنت وجزر غرينادين</t>
  </si>
  <si>
    <t>Table No (1 - 5)</t>
  </si>
  <si>
    <r>
      <t>والله ولي التوفيق</t>
    </r>
    <r>
      <rPr>
        <sz val="16"/>
        <rFont val="Simplified Arabic"/>
        <family val="1"/>
      </rPr>
      <t xml:space="preserve"> ،،،</t>
    </r>
  </si>
  <si>
    <t xml:space="preserve">مقدمـــــــــــة </t>
  </si>
  <si>
    <t xml:space="preserve">تقديــــــــم  </t>
  </si>
  <si>
    <t xml:space="preserve">ميناء مسيعيد  </t>
  </si>
  <si>
    <t>Mesaieed Port</t>
  </si>
  <si>
    <t xml:space="preserve">ميناء الدوحة  </t>
  </si>
  <si>
    <t>Doha Port</t>
  </si>
  <si>
    <t>Halul Port</t>
  </si>
  <si>
    <t xml:space="preserve">ميناء حالول  </t>
  </si>
  <si>
    <t xml:space="preserve">المجموع  </t>
  </si>
  <si>
    <t>جدول المحتويات</t>
  </si>
  <si>
    <t>Table Contents</t>
  </si>
  <si>
    <t>Table No.</t>
  </si>
  <si>
    <t>رقم
الجدول</t>
  </si>
  <si>
    <t xml:space="preserve">البيـان </t>
  </si>
  <si>
    <t>Particulars</t>
  </si>
  <si>
    <t>ملحق : استمارة جمع البيانات</t>
  </si>
  <si>
    <t>Appendix : Data collection questionnaire</t>
  </si>
  <si>
    <t>Arriving Vessels' Gross and Net Tonnage By Type of Vessel and Country of Registration</t>
  </si>
  <si>
    <t>المجموع</t>
  </si>
  <si>
    <t>Arriving Vessels' Gross and Net Tonnage By Type of Vessel and Month</t>
  </si>
  <si>
    <t>III</t>
  </si>
  <si>
    <t>TOGO</t>
  </si>
  <si>
    <t>توغو</t>
  </si>
  <si>
    <t>Table No (2 - 1)</t>
  </si>
  <si>
    <t>جـدول رقم (2 - 1)</t>
  </si>
  <si>
    <t>Table No (2 - 2)</t>
  </si>
  <si>
    <t>جـدول رقم (2 - 2)</t>
  </si>
  <si>
    <t>جـدول رقم (2 -3)</t>
  </si>
  <si>
    <t>Table No (2 - 4)</t>
  </si>
  <si>
    <r>
      <t xml:space="preserve">الفصل الأول
</t>
    </r>
    <r>
      <rPr>
        <b/>
        <sz val="11"/>
        <rFont val="Sultan bold"/>
        <charset val="178"/>
      </rPr>
      <t>السفن القادمة وحمولتها الإجمالية والصافية بالطن حسب نوع السفينة وبلد التسجيل</t>
    </r>
  </si>
  <si>
    <r>
      <t xml:space="preserve">Chapter One
</t>
    </r>
    <r>
      <rPr>
        <sz val="9"/>
        <rFont val="Arial Black"/>
        <family val="2"/>
      </rPr>
      <t>Arriving Vessels' Gross and Net Tonnage By Type of Vessel and Country of Registration</t>
    </r>
  </si>
  <si>
    <t>ChapterTwo
Arriving Vessels' Gross and Net Tonnage By Type of Vessel and Month</t>
  </si>
  <si>
    <t>2 - 1</t>
  </si>
  <si>
    <t>2 - 2</t>
  </si>
  <si>
    <t>2 - 3</t>
  </si>
  <si>
    <t>2 - 4</t>
  </si>
  <si>
    <t>2 - 5</t>
  </si>
  <si>
    <t>TUVALU</t>
  </si>
  <si>
    <t>LUXEMBOURG</t>
  </si>
  <si>
    <t>لكسمبورج</t>
  </si>
  <si>
    <t xml:space="preserve"> - Data Collection and Tabulation:</t>
  </si>
  <si>
    <t xml:space="preserve"> - Data Display:</t>
  </si>
  <si>
    <r>
      <rPr>
        <b/>
        <sz val="20"/>
        <rFont val="Arial"/>
        <family val="2"/>
      </rPr>
      <t>الفصل الأول</t>
    </r>
    <r>
      <rPr>
        <b/>
        <sz val="18"/>
        <rFont val="Arial"/>
        <family val="2"/>
      </rPr>
      <t xml:space="preserve">
</t>
    </r>
    <r>
      <rPr>
        <b/>
        <sz val="16"/>
        <rFont val="Arial"/>
        <family val="2"/>
      </rPr>
      <t>السفن القادمة وحمولتها الإجمالية والصافية بالطن</t>
    </r>
    <r>
      <rPr>
        <b/>
        <sz val="14"/>
        <rFont val="Arial"/>
        <family val="2"/>
      </rPr>
      <t xml:space="preserve">
 </t>
    </r>
    <r>
      <rPr>
        <b/>
        <sz val="16"/>
        <rFont val="Arial"/>
        <family val="2"/>
      </rPr>
      <t>حسب نوع السفينة وبلد التسجيل</t>
    </r>
    <r>
      <rPr>
        <b/>
        <sz val="18"/>
        <rFont val="Arial"/>
        <family val="2"/>
      </rPr>
      <t xml:space="preserve">
</t>
    </r>
    <r>
      <rPr>
        <b/>
        <sz val="20"/>
        <rFont val="Arial"/>
        <family val="2"/>
      </rPr>
      <t xml:space="preserve">  First Chapter </t>
    </r>
    <r>
      <rPr>
        <b/>
        <sz val="18"/>
        <rFont val="Arial"/>
        <family val="2"/>
      </rPr>
      <t xml:space="preserve">
</t>
    </r>
    <r>
      <rPr>
        <b/>
        <sz val="14"/>
        <rFont val="Arial"/>
        <family val="2"/>
      </rPr>
      <t>Arriving Vessels' Gross and Net Tonnage
 By Type of Vessel and Country of Registration</t>
    </r>
  </si>
  <si>
    <t>Containers</t>
  </si>
  <si>
    <t xml:space="preserve">Loose Materials
</t>
  </si>
  <si>
    <t xml:space="preserve">Generals goods
</t>
  </si>
  <si>
    <t xml:space="preserve">Vehicles Vessels
</t>
  </si>
  <si>
    <t xml:space="preserve">Passengers Vessels
</t>
  </si>
  <si>
    <t>Others</t>
  </si>
  <si>
    <t xml:space="preserve">Generasl goods
</t>
  </si>
  <si>
    <t xml:space="preserve">Passengesr Vessels
</t>
  </si>
  <si>
    <r>
      <t xml:space="preserve">ملحق
</t>
    </r>
    <r>
      <rPr>
        <b/>
        <sz val="20"/>
        <rFont val="Arial"/>
        <family val="2"/>
      </rPr>
      <t>استمارة جمع البيانات</t>
    </r>
    <r>
      <rPr>
        <b/>
        <sz val="24"/>
        <rFont val="Arial"/>
        <family val="2"/>
      </rPr>
      <t xml:space="preserve">
</t>
    </r>
    <r>
      <rPr>
        <b/>
        <sz val="18"/>
        <rFont val="Arial"/>
        <family val="2"/>
      </rPr>
      <t>Appendix
Data Collection Questionnaire</t>
    </r>
  </si>
  <si>
    <r>
      <rPr>
        <b/>
        <sz val="20"/>
        <rFont val="Arial"/>
        <family val="2"/>
      </rPr>
      <t>الفصل الثاني</t>
    </r>
    <r>
      <rPr>
        <b/>
        <sz val="24"/>
        <rFont val="Arial"/>
        <family val="2"/>
      </rPr>
      <t xml:space="preserve">
</t>
    </r>
    <r>
      <rPr>
        <b/>
        <sz val="16"/>
        <rFont val="Arial"/>
        <family val="2"/>
      </rPr>
      <t>السفن القادمة وحمولتها الإجمالية والصافية بالطن</t>
    </r>
    <r>
      <rPr>
        <b/>
        <sz val="14"/>
        <rFont val="Arial"/>
        <family val="2"/>
      </rPr>
      <t xml:space="preserve">
</t>
    </r>
    <r>
      <rPr>
        <b/>
        <sz val="16"/>
        <rFont val="Arial"/>
        <family val="2"/>
      </rPr>
      <t>حسب نوع السفينة والشهر</t>
    </r>
    <r>
      <rPr>
        <b/>
        <sz val="24"/>
        <rFont val="Arial"/>
        <family val="2"/>
      </rPr>
      <t xml:space="preserve">
</t>
    </r>
    <r>
      <rPr>
        <b/>
        <sz val="20"/>
        <rFont val="Arial"/>
        <family val="2"/>
      </rPr>
      <t>Second Chapter</t>
    </r>
    <r>
      <rPr>
        <b/>
        <sz val="16"/>
        <rFont val="Arial"/>
        <family val="2"/>
      </rPr>
      <t xml:space="preserve">
</t>
    </r>
    <r>
      <rPr>
        <b/>
        <sz val="14"/>
        <rFont val="Arial"/>
        <family val="2"/>
      </rPr>
      <t>Arriving Vessels' Gross and Net Tonnage
By Type of Vessel and Month</t>
    </r>
  </si>
  <si>
    <t>GERMANY</t>
  </si>
  <si>
    <t>المانيا</t>
  </si>
  <si>
    <t>SRI LANKA</t>
  </si>
  <si>
    <t>سيرلانكا</t>
  </si>
  <si>
    <t>BARBADOS</t>
  </si>
  <si>
    <t>بربادوس</t>
  </si>
  <si>
    <t>البرتغال</t>
  </si>
  <si>
    <t>PORTUGAL</t>
  </si>
  <si>
    <t>جزر القمر</t>
  </si>
  <si>
    <t>COMOROS</t>
  </si>
  <si>
    <t>ميناء الرويس  Rowais port</t>
  </si>
  <si>
    <t>ميناء الدوحة  Doha port</t>
  </si>
  <si>
    <t>1 - 6</t>
  </si>
  <si>
    <t xml:space="preserve">ميناء حمد </t>
  </si>
  <si>
    <t>ميناء الرويس</t>
  </si>
  <si>
    <t>2 - 6</t>
  </si>
  <si>
    <r>
      <t xml:space="preserve">ميناء حمد  </t>
    </r>
    <r>
      <rPr>
        <b/>
        <sz val="10"/>
        <rFont val="Arial"/>
        <family val="2"/>
      </rPr>
      <t>Hamad Port</t>
    </r>
  </si>
  <si>
    <t>جـدول رقم (1 - 5)</t>
  </si>
  <si>
    <t>ميناء مسيعيد  Mesaieed Port</t>
  </si>
  <si>
    <r>
      <t xml:space="preserve">ميناء الرويس  </t>
    </r>
    <r>
      <rPr>
        <b/>
        <sz val="10"/>
        <rFont val="Arial"/>
        <family val="2"/>
      </rPr>
      <t>Al- Rowais Port</t>
    </r>
  </si>
  <si>
    <t>Hamad port</t>
  </si>
  <si>
    <t xml:space="preserve"> Al- Rowais port</t>
  </si>
  <si>
    <t>الفصل الثاني
السفن القادمة وحمولتها الإجمالية والصافية بالطن حسب نوع السفينة والشهر</t>
  </si>
  <si>
    <t>Table No (2 -3)</t>
  </si>
  <si>
    <t>جـدول رقم (2 - 6)</t>
  </si>
  <si>
    <t>United Arab Emirates</t>
  </si>
  <si>
    <t>ST. KITTS &amp; NEVIS</t>
  </si>
  <si>
    <t>OMAN</t>
  </si>
  <si>
    <t>جـدول رقم (2 -4)</t>
  </si>
  <si>
    <t>Table No (2 -5)</t>
  </si>
  <si>
    <t>جـدول رقم (2 - 5)</t>
  </si>
  <si>
    <t>Table No (2 -6)</t>
  </si>
  <si>
    <t>يتم عرض بيــانات حركــة الســفن في جداول إحصائية مقسمة إلى فصلين على النحو التالي :-</t>
  </si>
  <si>
    <t xml:space="preserve"> - جمع وتبويب البيانات :</t>
  </si>
  <si>
    <t>Data were collected via a statistical questionnaire (annex No. 1), specifically designed to collect information on vessels' movement in Doha, Mesaieed, Halul , Ras Laffan Hamad and Al - Rowais ports. The Ports Department and Qatar Petroleum register these data on monthly basis for each port separately. Received data  are to be reviewed and edited and later proccessed electroniclly and tabulated for dissemination.</t>
  </si>
  <si>
    <t>Data on vessels' movement  are shown on statistical tables, presented into two chapters:</t>
  </si>
  <si>
    <t xml:space="preserve">   Chapter One:</t>
  </si>
  <si>
    <t xml:space="preserve">   Chapter Two:</t>
  </si>
  <si>
    <t xml:space="preserve">ملاحظة هامة :
</t>
  </si>
  <si>
    <t>Important Note :</t>
  </si>
  <si>
    <t>* Data does not include vessels' movement in Ras Laffan port.
  Data was not provided from the source.
* Hamad port came into operation during the second half of 2017. 
  A significant shift in the vessels' movement from Doha port to Hamad
  port is quite noticeable.</t>
  </si>
  <si>
    <t xml:space="preserve">• البيانات لا تشمل حركة السفن في ميناء راس لفان.
• بدأ ميناء حمد نشاطه خلال النصف الثاني من 2017. 
  لوحظ انتقال كبيرفي حركة السفن من ميناء الدوحة الى ميناء حمد.
</t>
  </si>
  <si>
    <t>المجـمـوع  Total</t>
  </si>
  <si>
    <r>
      <rPr>
        <b/>
        <sz val="11"/>
        <color indexed="8"/>
        <rFont val="Arial Black"/>
        <family val="2"/>
      </rPr>
      <t xml:space="preserve">State of Qatar
</t>
    </r>
    <r>
      <rPr>
        <b/>
        <sz val="10"/>
        <color indexed="8"/>
        <rFont val="Arial Black"/>
        <family val="2"/>
      </rPr>
      <t>Planning and Statistics Authority</t>
    </r>
    <r>
      <rPr>
        <b/>
        <sz val="14"/>
        <color indexed="8"/>
        <rFont val="Arial"/>
        <family val="2"/>
      </rPr>
      <t xml:space="preserve">
</t>
    </r>
    <r>
      <rPr>
        <b/>
        <sz val="10"/>
        <color indexed="8"/>
        <rFont val="Mangal"/>
        <family val="1"/>
      </rPr>
      <t>Statistics Department</t>
    </r>
    <r>
      <rPr>
        <b/>
        <sz val="14"/>
        <color indexed="8"/>
        <rFont val="Arial"/>
        <family val="2"/>
      </rPr>
      <t xml:space="preserve"> 
</t>
    </r>
  </si>
  <si>
    <t>ويرحب الجهاز بأية ملاحظات وإقتراحات من شأنها تحسين مضمون هذه النشرة.</t>
  </si>
  <si>
    <t>The Authority welcomes any remarks and suggestions that could improve contents of this bulletin.</t>
  </si>
  <si>
    <r>
      <rPr>
        <b/>
        <sz val="14"/>
        <rFont val="Sultan bold"/>
        <charset val="178"/>
      </rPr>
      <t>د. صالح بن محمد النابت</t>
    </r>
    <r>
      <rPr>
        <b/>
        <sz val="16"/>
        <rFont val="Sultan bold"/>
        <charset val="178"/>
      </rPr>
      <t xml:space="preserve">
</t>
    </r>
    <r>
      <rPr>
        <b/>
        <sz val="12"/>
        <rFont val="Times New Roman"/>
        <family val="1"/>
      </rPr>
      <t>رئيس جهاز التخطيط والإحصاء</t>
    </r>
  </si>
  <si>
    <t>الولايات المتحدة الأمريكية</t>
  </si>
  <si>
    <t>عمــان</t>
  </si>
  <si>
    <t xml:space="preserve">السفن القادمة حسب نوع السفينة </t>
  </si>
  <si>
    <t>Arriving Vessels By Type of Vessel</t>
  </si>
  <si>
    <t xml:space="preserve">ناقلات نفط
Oil Tankers
</t>
  </si>
  <si>
    <t xml:space="preserve">ناقلات غاز
Gas Tankers
</t>
  </si>
  <si>
    <t xml:space="preserve">بضائع عامة
Generals goods
</t>
  </si>
  <si>
    <t>حاويات
Containers</t>
  </si>
  <si>
    <t xml:space="preserve">مواد سائبة
Loose Materials
</t>
  </si>
  <si>
    <t xml:space="preserve">أغنام حية
Live Sheep
</t>
  </si>
  <si>
    <t xml:space="preserve">ناقلات مركبات
Vehicles Vessels
</t>
  </si>
  <si>
    <t xml:space="preserve">ناقلات ركاب
Passengers Vessels
</t>
  </si>
  <si>
    <r>
      <rPr>
        <b/>
        <sz val="10"/>
        <rFont val="Arial"/>
        <family val="2"/>
      </rPr>
      <t>Graph (2)</t>
    </r>
    <r>
      <rPr>
        <b/>
        <sz val="12"/>
        <rFont val="Arial"/>
        <family val="2"/>
      </rPr>
      <t xml:space="preserve"> شكل </t>
    </r>
  </si>
  <si>
    <t xml:space="preserve">السفن القادمة حسب الشهر </t>
  </si>
  <si>
    <t>Arriving Vessels By Month</t>
  </si>
  <si>
    <t>يناير
January</t>
  </si>
  <si>
    <t>فبراير
February</t>
  </si>
  <si>
    <t>مارس
March</t>
  </si>
  <si>
    <t>ابريل
April</t>
  </si>
  <si>
    <t>مايو
May</t>
  </si>
  <si>
    <t>يونيو
June</t>
  </si>
  <si>
    <t>يوليو
July</t>
  </si>
  <si>
    <t>اغسطس
August</t>
  </si>
  <si>
    <t>سبتمبر
September</t>
  </si>
  <si>
    <t>اكتوبر
October</t>
  </si>
  <si>
    <t>نوفمبر
November</t>
  </si>
  <si>
    <t>ديسمبر
December</t>
  </si>
  <si>
    <t>الشهور
 Month</t>
  </si>
  <si>
    <r>
      <rPr>
        <b/>
        <sz val="10"/>
        <rFont val="Arial"/>
        <family val="2"/>
      </rPr>
      <t>Graph (1)</t>
    </r>
    <r>
      <rPr>
        <b/>
        <sz val="12"/>
        <rFont val="Arial"/>
        <family val="2"/>
      </rPr>
      <t xml:space="preserve"> شكل </t>
    </r>
  </si>
  <si>
    <r>
      <rPr>
        <b/>
        <sz val="12"/>
        <color indexed="8"/>
        <rFont val="Bader"/>
        <charset val="178"/>
      </rPr>
      <t>دولـــــــــــة قــطــــــــــر
جهاز التخطيط والإحصاء</t>
    </r>
    <r>
      <rPr>
        <b/>
        <sz val="16"/>
        <color indexed="8"/>
        <rFont val="Arial"/>
        <family val="2"/>
      </rPr>
      <t xml:space="preserve">
</t>
    </r>
    <r>
      <rPr>
        <b/>
        <sz val="12"/>
        <color indexed="8"/>
        <rFont val="Times New Roman"/>
        <family val="1"/>
      </rPr>
      <t xml:space="preserve">إدارة الإحصاءات </t>
    </r>
  </si>
  <si>
    <r>
      <t xml:space="preserve">Dr.Saleh Bin Mohammed Al-Nabit
 </t>
    </r>
    <r>
      <rPr>
        <sz val="12"/>
        <color indexed="8"/>
        <rFont val="Arial"/>
        <family val="2"/>
      </rPr>
      <t xml:space="preserve"> President of Planning and Statistics Authority</t>
    </r>
  </si>
  <si>
    <t>ميناء حمد Hamad</t>
  </si>
  <si>
    <t>VI</t>
  </si>
  <si>
    <t>رسم بياني (1) السفن القادمة حسب الشهر</t>
  </si>
  <si>
    <t>Graph (1) Arriving Vessels By Month</t>
  </si>
  <si>
    <t>Graph (2) Arriving Vessels By Type of Vessel</t>
  </si>
  <si>
    <t>رسم بياني (1) السفن القادمة حسب نوع السفية</t>
  </si>
  <si>
    <t>أخرى
Other</t>
  </si>
  <si>
    <t>صـافي الحمول</t>
  </si>
  <si>
    <t>BAHRAIN</t>
  </si>
  <si>
    <t>البحريــن</t>
  </si>
  <si>
    <t>جـدول رقم (1 - 6  )</t>
  </si>
  <si>
    <t>Table No (1 -6)</t>
  </si>
  <si>
    <t xml:space="preserve">2 - 4 </t>
  </si>
  <si>
    <t xml:space="preserve">* البيانات تشمل جميع الموانئ عدا ميناء راس لفان لعدم وصول البيانات من المصدر . </t>
  </si>
  <si>
    <t>* The data includes all ports except Ras Laffan Port because data does not arrive from the source</t>
  </si>
  <si>
    <t>يتم جمع البيانات بواسطة استمارة احصائية (ملحق رقم 1)  أعدت خصيصاً لجمع البيانات  الخاصة بحركة السفن في موانئ الدوحة ومسيعيد وحالول ورأس لفان وحمد والرويس. تقوم كلاً من إدارة الموانئ وقطر للبترول بتسجيل البيانات شهرياً لكل ميناء على حدة وترسل البيانات لمراجعتها مكتبياً ثم معالجتها  بواسطة الحاسب الآلي ومن ثم إعدد الجداول الإحصائية للنشر .</t>
  </si>
  <si>
    <t>السعودية</t>
  </si>
  <si>
    <t>SAUDI ARABIA</t>
  </si>
  <si>
    <t>باكستان</t>
  </si>
  <si>
    <t>PAKISTAN</t>
  </si>
  <si>
    <t>بليز</t>
  </si>
  <si>
    <t>BELIZE</t>
  </si>
  <si>
    <t>البرازيل</t>
  </si>
  <si>
    <t>BRAZIL</t>
  </si>
  <si>
    <t>توفالو</t>
  </si>
  <si>
    <t>فانواتو</t>
  </si>
  <si>
    <t>VANUATU</t>
  </si>
  <si>
    <t>عمان</t>
  </si>
  <si>
    <t>SOUTH AFRICA</t>
  </si>
  <si>
    <t>الكاميرون</t>
  </si>
  <si>
    <t>CAMEROON</t>
  </si>
  <si>
    <t>غيـانـا</t>
  </si>
  <si>
    <t>GUAYANA</t>
  </si>
  <si>
    <t>جنوب افريقيا</t>
  </si>
  <si>
    <t>بنما</t>
  </si>
  <si>
    <t>المانيـا</t>
  </si>
  <si>
    <t>The Authority has the pleasure to express its gratitude to heads of the Ports Department and Qatar Petroleum for their cooperation and contribution in accomplishing this bulletin.</t>
  </si>
  <si>
    <t>كما يسر الجهاز أن يتقدم بالشكر الجزيل لمسئولي إدارة الموانئ وقطر للبترول لتعاونهم ومساهمتهم في إصدار هذه النشرة.</t>
  </si>
  <si>
    <t>يشتمل الفصل الأول على ستة جداول توضح بيانات السفن القادمة من حيث الحمولة وبلد التسجيل ونوع السفينة وفئة الحمولة حسب الشهر لكل من موانئ الدوحة ومسيعيد وحالول وحمد والرويس، والجدول الأخير يمثل المجموع .</t>
  </si>
  <si>
    <t>Chapter one includes 6 tables presenting monthly information on arriving vessels in terms of tonnage, country of registration, type of vessel and tonnage category for Doha, Mesaieed, Halul, Hamad and Al Rowais ports, and the final table represents the total.</t>
  </si>
  <si>
    <t>يشتمل الفصل الثاني على ستة جداول تعرض بيانات السفن القادمة من حيث الحمولة ونوع السفينة حسب الشهر وذلك لموانئ الدوحة ومسيعيد وحالول وحمد والرويس، والجدول الأخير يمثل المجموع .</t>
  </si>
  <si>
    <t>Chapter two  includes 6 tables showing monthly information on arriving vessels in terms of tonnage and type of vessel for Doha, Mesaieed, Halul, Hamad and Al  Rowais  ports, and the final table represents the total.</t>
  </si>
  <si>
    <t>تغطي هذه النشرة كل ما يتعلق بحركة الملاحة البحرية في موانئ الدوحة ومسيعيد وحالول وحمد والرويس  .</t>
  </si>
  <si>
    <t>This bulletin covers all movements of marine navigation in the ports of Doha, Mesaieed, Halul, Hamad and Al Rowais. It does not cover coastal movement of ships and boats that navigate  within the regional boundaries of the State of Qatar.</t>
  </si>
  <si>
    <t>يسر جهاز التخطيط والإحصاء ان يقدم العدد الخامس  والثلاثون من النشرة السنوية لإحصاءات الملاحة البحرية 2022 وذلك في إطار خطة الجهاز الطموحة والمتوازنة في توفير وتطوير الإحصاءات الإقتصادية..</t>
  </si>
  <si>
    <r>
      <t>Planning &amp; Statistics Authority is presenting the 35</t>
    </r>
    <r>
      <rPr>
        <vertAlign val="superscript"/>
        <sz val="12"/>
        <rFont val="Arial"/>
        <family val="2"/>
      </rPr>
      <t>th</t>
    </r>
    <r>
      <rPr>
        <sz val="12"/>
        <rFont val="Arial"/>
        <family val="2"/>
      </rPr>
      <t xml:space="preserve"> issue of the "Annual Bulletin of Maritime Navigation Statistics, 2022" within the framework of the Authority ambitious and balanced plan in providing and developing Economic Statistics..</t>
    </r>
  </si>
  <si>
    <t>united arab Emirates</t>
  </si>
  <si>
    <t>singapore</t>
  </si>
  <si>
    <t>china</t>
  </si>
  <si>
    <t>vietnam</t>
  </si>
  <si>
    <t>hong kong</t>
  </si>
  <si>
    <t>tanzania</t>
  </si>
  <si>
    <t>liberia</t>
  </si>
  <si>
    <t>ليبريا</t>
  </si>
  <si>
    <t>portugal</t>
  </si>
  <si>
    <t>جزر الباهاما</t>
  </si>
  <si>
    <t>دومينيكا</t>
  </si>
  <si>
    <t>DOMINICA</t>
  </si>
  <si>
    <t>ST.VINCENT&amp;THE GRENADINES</t>
  </si>
  <si>
    <t>جزر المارشال</t>
  </si>
  <si>
    <t>البحرين</t>
  </si>
  <si>
    <t>مصر</t>
  </si>
  <si>
    <t>سنغافورا</t>
  </si>
  <si>
    <t>الفلبين</t>
  </si>
  <si>
    <t>الهند</t>
  </si>
  <si>
    <t>الغابون</t>
  </si>
  <si>
    <t>ابطاليا</t>
  </si>
  <si>
    <t>سويسرا</t>
  </si>
  <si>
    <t>اليونان</t>
  </si>
  <si>
    <t>دول أوروبية أخرى</t>
  </si>
  <si>
    <t>كندا</t>
  </si>
  <si>
    <t>الولايات المتحدة الامريكية</t>
  </si>
  <si>
    <t>برمودا</t>
  </si>
  <si>
    <t>فاتواتو</t>
  </si>
  <si>
    <t>جزر المارشا</t>
  </si>
  <si>
    <t>غير مبين</t>
  </si>
  <si>
    <t>ليبيريا</t>
  </si>
  <si>
    <t>ALGERIA</t>
  </si>
  <si>
    <t>الجزائر</t>
  </si>
  <si>
    <t>SOMALIA</t>
  </si>
  <si>
    <t>الصومال</t>
  </si>
  <si>
    <t>EGYPT</t>
  </si>
  <si>
    <t>INDONESIA</t>
  </si>
  <si>
    <t>اندونيسيا</t>
  </si>
  <si>
    <t>BRUNEI</t>
  </si>
  <si>
    <t>بروناي</t>
  </si>
  <si>
    <t>إيطاليا</t>
  </si>
  <si>
    <t>لكسبمورج</t>
  </si>
  <si>
    <t>هولندا</t>
  </si>
  <si>
    <t>OTHER EUROPEAN COUNTRIES</t>
  </si>
  <si>
    <t>ANTIGUA&amp; BARBUDA</t>
  </si>
  <si>
    <t>ST.VINCENT&amp; GRENADINES</t>
  </si>
  <si>
    <t>SAMOA</t>
  </si>
  <si>
    <t>سامو</t>
  </si>
  <si>
    <t>NOT STATED</t>
  </si>
  <si>
    <t>GUINEA</t>
  </si>
  <si>
    <t>غينيا</t>
  </si>
  <si>
    <t>NEW ZELAND</t>
  </si>
  <si>
    <t>نيوزيلندا</t>
  </si>
  <si>
    <t>بنجلاديش</t>
  </si>
  <si>
    <t>سنغافورة</t>
  </si>
  <si>
    <t>PHILIPPINES</t>
  </si>
  <si>
    <t>كوريا الجنوبية</t>
  </si>
  <si>
    <t>GABON</t>
  </si>
  <si>
    <t>SWITZERLAND</t>
  </si>
  <si>
    <t>دول اوروبية اخري</t>
  </si>
  <si>
    <t>CANADA</t>
  </si>
  <si>
    <t>جزر البهاما</t>
  </si>
  <si>
    <t>ANTIGUA&amp;BARBUDA</t>
  </si>
  <si>
    <t>BERMUDA</t>
  </si>
  <si>
    <t>DOMINCA</t>
  </si>
  <si>
    <t>ST.VINCENT&amp;THE GRENADNES</t>
  </si>
  <si>
    <t>ST.KITTS&amp;NEVIS</t>
  </si>
  <si>
    <t>غيانا</t>
  </si>
  <si>
    <t>ساموا</t>
  </si>
  <si>
    <t>NEW ZEALAND</t>
  </si>
  <si>
    <t>جزرالمارشال</t>
  </si>
  <si>
    <t>غيرمبين</t>
  </si>
  <si>
    <t>OTHER EUROPENA COUNTRIES</t>
  </si>
  <si>
    <t>ST. KITTS&amp;NEVIS</t>
  </si>
  <si>
    <t>ST.KITTS&amp; NEVIS</t>
  </si>
  <si>
    <t>UNITED STATESOF AMIRCA</t>
  </si>
  <si>
    <r>
      <t xml:space="preserve">العدد الخامس والثلاثون
يناير </t>
    </r>
    <r>
      <rPr>
        <b/>
        <sz val="14"/>
        <color indexed="8"/>
        <rFont val="Arial"/>
        <family val="2"/>
      </rPr>
      <t xml:space="preserve"> 2023</t>
    </r>
  </si>
  <si>
    <r>
      <t>35</t>
    </r>
    <r>
      <rPr>
        <b/>
        <vertAlign val="superscript"/>
        <sz val="12"/>
        <color indexed="8"/>
        <rFont val="Arial"/>
        <family val="2"/>
      </rPr>
      <t>th</t>
    </r>
    <r>
      <rPr>
        <b/>
        <sz val="12"/>
        <color indexed="8"/>
        <rFont val="Arial"/>
        <family val="2"/>
      </rPr>
      <t xml:space="preserve"> Issue
January  2023</t>
    </r>
  </si>
  <si>
    <r>
      <t xml:space="preserve">النشرة السنوية
لإحصاءات الملاحة البحرية
</t>
    </r>
    <r>
      <rPr>
        <b/>
        <sz val="16"/>
        <color indexed="8"/>
        <rFont val="Arial"/>
        <family val="2"/>
      </rPr>
      <t>The Annual Bulletin Of
Maritime Navigation Statistics
2022</t>
    </r>
  </si>
  <si>
    <t>-</t>
  </si>
  <si>
    <t>*بيانات شهري يوليو وأغسطس غير متوفرة من المصدر</t>
  </si>
  <si>
    <t>* The data of  July and August are unavailable from source</t>
  </si>
  <si>
    <t xml:space="preserve">* البيانات تشمل جميع الموانئ عدا ميناء راس لفان وعدا بيانات شهري يوليو وأغسطس لميناء الدوحة وذلك لعدم توفرها من المصدر . </t>
  </si>
  <si>
    <t>المجــمــوع*</t>
  </si>
  <si>
    <t>Total*</t>
  </si>
  <si>
    <t>* The data includes all ports except Ras Laffan Port and the data of  July and August of Doha Port which are unavailable from source</t>
  </si>
  <si>
    <t>أغسطس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</si>
</sst>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64">
    <font>
      <sz val="10"/>
      <name val="Arial"/>
    </font>
    <font>
      <sz val="11"/>
      <color theme="1"/>
      <name val="Arial"/>
      <family val="2"/>
      <charset val="178"/>
      <scheme val="minor"/>
    </font>
    <font>
      <sz val="10"/>
      <name val="Arial"/>
      <family val="2"/>
    </font>
    <font>
      <b/>
      <sz val="12"/>
      <name val="Arial"/>
      <family val="2"/>
    </font>
    <font>
      <sz val="10"/>
      <name val="Arial"/>
      <family val="2"/>
    </font>
    <font>
      <b/>
      <sz val="10"/>
      <name val="Arial"/>
      <family val="2"/>
    </font>
    <font>
      <b/>
      <sz val="16"/>
      <color indexed="8"/>
      <name val="Arial"/>
      <family val="2"/>
    </font>
    <font>
      <sz val="11"/>
      <color indexed="8"/>
      <name val="Arial"/>
      <family val="2"/>
    </font>
    <font>
      <b/>
      <sz val="11"/>
      <color indexed="8"/>
      <name val="Arial"/>
      <family val="2"/>
    </font>
    <font>
      <b/>
      <sz val="11"/>
      <color indexed="25"/>
      <name val="Arial"/>
      <family val="2"/>
    </font>
    <font>
      <b/>
      <sz val="14"/>
      <color indexed="8"/>
      <name val="Arial"/>
      <family val="2"/>
    </font>
    <font>
      <b/>
      <sz val="12"/>
      <color indexed="8"/>
      <name val="Arial"/>
      <family val="2"/>
    </font>
    <font>
      <b/>
      <sz val="14"/>
      <name val="Arial Black"/>
      <family val="2"/>
    </font>
    <font>
      <sz val="12"/>
      <color indexed="8"/>
      <name val="Arial"/>
      <family val="2"/>
    </font>
    <font>
      <b/>
      <sz val="10"/>
      <color indexed="8"/>
      <name val="Arial"/>
      <family val="2"/>
    </font>
    <font>
      <b/>
      <sz val="12"/>
      <color indexed="8"/>
      <name val="Arabic Transparent"/>
      <charset val="178"/>
    </font>
    <font>
      <b/>
      <sz val="10"/>
      <color indexed="8"/>
      <name val="Arabic Transparent"/>
      <charset val="178"/>
    </font>
    <font>
      <b/>
      <sz val="14"/>
      <color indexed="8"/>
      <name val="Arial"/>
      <family val="2"/>
    </font>
    <font>
      <b/>
      <sz val="18"/>
      <name val="Arial"/>
      <family val="2"/>
    </font>
    <font>
      <b/>
      <sz val="14"/>
      <name val="Arial"/>
      <family val="2"/>
    </font>
    <font>
      <b/>
      <sz val="24"/>
      <name val="Arial"/>
      <family val="2"/>
    </font>
    <font>
      <b/>
      <sz val="16"/>
      <name val="Arial"/>
      <family val="2"/>
    </font>
    <font>
      <b/>
      <sz val="9"/>
      <name val="Arial"/>
      <family val="2"/>
    </font>
    <font>
      <b/>
      <sz val="11"/>
      <name val="Arial"/>
      <family val="2"/>
    </font>
    <font>
      <b/>
      <sz val="8"/>
      <name val="Arial"/>
      <family val="2"/>
    </font>
    <font>
      <sz val="8"/>
      <name val="Arial"/>
      <family val="2"/>
    </font>
    <font>
      <b/>
      <sz val="16"/>
      <name val="Aharoni"/>
      <charset val="177"/>
    </font>
    <font>
      <sz val="12"/>
      <color indexed="8"/>
      <name val="Arial Black"/>
      <family val="2"/>
    </font>
    <font>
      <b/>
      <i/>
      <sz val="16"/>
      <name val="AF_Jeddah"/>
      <charset val="178"/>
    </font>
    <font>
      <sz val="16"/>
      <name val="Simplified Arabic"/>
      <family val="1"/>
    </font>
    <font>
      <b/>
      <sz val="16"/>
      <name val="Sultan bold"/>
      <charset val="178"/>
    </font>
    <font>
      <b/>
      <sz val="11"/>
      <name val="Arial Black"/>
      <family val="2"/>
    </font>
    <font>
      <b/>
      <sz val="13"/>
      <name val="Sultan bold"/>
      <charset val="178"/>
    </font>
    <font>
      <b/>
      <sz val="12"/>
      <color indexed="8"/>
      <name val="Arial Black"/>
      <family val="2"/>
    </font>
    <font>
      <sz val="9"/>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b/>
      <sz val="14"/>
      <name val="Sultan bold"/>
      <charset val="178"/>
    </font>
    <font>
      <b/>
      <sz val="12"/>
      <name val="Times New Roman"/>
      <family val="1"/>
    </font>
    <font>
      <b/>
      <sz val="11"/>
      <name val="Sultan bold"/>
      <charset val="178"/>
    </font>
    <font>
      <b/>
      <sz val="9"/>
      <name val="Arial Black"/>
      <family val="2"/>
    </font>
    <font>
      <sz val="9"/>
      <name val="Arial Black"/>
      <family val="2"/>
    </font>
    <font>
      <b/>
      <sz val="20"/>
      <name val="Arial"/>
      <family val="2"/>
    </font>
    <font>
      <sz val="11"/>
      <color theme="1"/>
      <name val="Arial"/>
      <family val="2"/>
      <scheme val="minor"/>
    </font>
    <font>
      <b/>
      <sz val="20"/>
      <color theme="1"/>
      <name val="Times New Roman"/>
      <family val="1"/>
    </font>
    <font>
      <sz val="11"/>
      <color theme="1"/>
      <name val="Arial"/>
      <family val="2"/>
    </font>
    <font>
      <sz val="18"/>
      <color theme="1"/>
      <name val="Arial"/>
      <family val="2"/>
    </font>
    <font>
      <b/>
      <sz val="16"/>
      <color theme="1"/>
      <name val="Arial"/>
      <family val="2"/>
    </font>
    <font>
      <b/>
      <sz val="12"/>
      <color theme="1"/>
      <name val="Arabic Transparent"/>
      <charset val="178"/>
    </font>
    <font>
      <b/>
      <sz val="14"/>
      <color theme="1"/>
      <name val="Arabic Transparent"/>
      <charset val="178"/>
    </font>
    <font>
      <b/>
      <sz val="20"/>
      <color theme="1"/>
      <name val="Arial"/>
      <family val="2"/>
    </font>
    <font>
      <b/>
      <sz val="11"/>
      <color rgb="FF993366"/>
      <name val="Arial"/>
      <family val="2"/>
    </font>
    <font>
      <sz val="14"/>
      <color theme="1"/>
      <name val="Arial"/>
      <family val="2"/>
    </font>
    <font>
      <sz val="14"/>
      <name val="Arial"/>
      <family val="2"/>
    </font>
    <font>
      <b/>
      <vertAlign val="superscript"/>
      <sz val="12"/>
      <color indexed="8"/>
      <name val="Arial"/>
      <family val="2"/>
    </font>
    <font>
      <sz val="12"/>
      <name val="Arial"/>
      <family val="2"/>
    </font>
    <font>
      <sz val="12"/>
      <name val="Calibri"/>
      <family val="2"/>
    </font>
    <font>
      <sz val="11"/>
      <name val="Arial"/>
      <family val="2"/>
    </font>
    <font>
      <vertAlign val="superscript"/>
      <sz val="12"/>
      <name val="Arial"/>
      <family val="2"/>
    </font>
    <font>
      <sz val="12"/>
      <name val="Times New Roman"/>
      <family val="1"/>
    </font>
    <font>
      <sz val="1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tint="-4.9989318521683403E-2"/>
        <bgColor indexed="64"/>
      </patternFill>
    </fill>
  </fills>
  <borders count="81">
    <border>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diagonal/>
    </border>
    <border>
      <left style="medium">
        <color indexed="64"/>
      </left>
      <right/>
      <top style="medium">
        <color indexed="64"/>
      </top>
      <bottom/>
      <diagonal/>
    </border>
    <border>
      <left style="medium">
        <color indexed="64"/>
      </left>
      <right style="thin">
        <color indexed="64"/>
      </right>
      <top/>
      <bottom style="hair">
        <color indexed="64"/>
      </bottom>
      <diagonal/>
    </border>
    <border>
      <left style="medium">
        <color indexed="64"/>
      </left>
      <right/>
      <top style="hair">
        <color indexed="64"/>
      </top>
      <bottom/>
      <diagonal/>
    </border>
    <border>
      <left style="medium">
        <color indexed="64"/>
      </left>
      <right style="thin">
        <color indexed="64"/>
      </right>
      <top/>
      <bottom style="medium">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hair">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style="medium">
        <color theme="0"/>
      </left>
      <right/>
      <top style="medium">
        <color theme="0"/>
      </top>
      <bottom/>
      <diagonal/>
    </border>
    <border>
      <left style="medium">
        <color theme="0"/>
      </left>
      <right/>
      <top/>
      <bottom/>
      <diagonal/>
    </border>
    <border>
      <left style="medium">
        <color theme="0"/>
      </left>
      <right/>
      <top/>
      <bottom style="medium">
        <color theme="0"/>
      </bottom>
      <diagonal/>
    </border>
    <border>
      <left style="medium">
        <color theme="0"/>
      </left>
      <right/>
      <top style="thin">
        <color indexed="64"/>
      </top>
      <bottom/>
      <diagonal/>
    </border>
    <border>
      <left/>
      <right/>
      <top style="thin">
        <color indexed="64"/>
      </top>
      <bottom/>
      <diagonal/>
    </border>
    <border>
      <left style="medium">
        <color theme="0"/>
      </left>
      <right/>
      <top style="medium">
        <color theme="0"/>
      </top>
      <bottom style="medium">
        <color theme="0"/>
      </bottom>
      <diagonal/>
    </border>
    <border>
      <left/>
      <right style="medium">
        <color theme="0"/>
      </right>
      <top style="thin">
        <color indexed="64"/>
      </top>
      <bottom/>
      <diagonal/>
    </border>
    <border>
      <left/>
      <right style="medium">
        <color theme="0"/>
      </right>
      <top/>
      <bottom/>
      <diagonal/>
    </border>
    <border>
      <left/>
      <right/>
      <top/>
      <bottom style="medium">
        <color theme="0"/>
      </bottom>
      <diagonal/>
    </border>
    <border>
      <left/>
      <right/>
      <top style="medium">
        <color theme="0"/>
      </top>
      <bottom/>
      <diagonal/>
    </border>
    <border>
      <left style="medium">
        <color theme="0"/>
      </left>
      <right/>
      <top style="thin">
        <color indexed="64"/>
      </top>
      <bottom style="medium">
        <color theme="0"/>
      </bottom>
      <diagonal/>
    </border>
    <border>
      <left/>
      <right/>
      <top style="thin">
        <color indexed="64"/>
      </top>
      <bottom style="medium">
        <color theme="0"/>
      </bottom>
      <diagonal/>
    </border>
    <border>
      <left/>
      <right/>
      <top style="medium">
        <color theme="0"/>
      </top>
      <bottom style="medium">
        <color theme="0"/>
      </bottom>
      <diagonal/>
    </border>
    <border>
      <left/>
      <right/>
      <top style="medium">
        <color theme="0"/>
      </top>
      <bottom style="thin">
        <color indexed="64"/>
      </bottom>
      <diagonal/>
    </border>
    <border>
      <left style="medium">
        <color theme="0"/>
      </left>
      <right style="medium">
        <color theme="0"/>
      </right>
      <top style="thin">
        <color indexed="64"/>
      </top>
      <bottom style="thin">
        <color theme="0"/>
      </bottom>
      <diagonal/>
    </border>
    <border>
      <left style="medium">
        <color theme="0"/>
      </left>
      <right/>
      <top style="thin">
        <color indexed="64"/>
      </top>
      <bottom style="thin">
        <color theme="0"/>
      </bottom>
      <diagonal/>
    </border>
    <border>
      <left/>
      <right/>
      <top style="thin">
        <color indexed="64"/>
      </top>
      <bottom style="thin">
        <color theme="0"/>
      </bottom>
      <diagonal/>
    </border>
    <border>
      <left style="medium">
        <color theme="0"/>
      </left>
      <right style="medium">
        <color theme="0"/>
      </right>
      <top style="thin">
        <color theme="0"/>
      </top>
      <bottom style="thin">
        <color theme="0"/>
      </bottom>
      <diagonal/>
    </border>
    <border>
      <left/>
      <right/>
      <top style="thin">
        <color theme="0"/>
      </top>
      <bottom style="thin">
        <color theme="0"/>
      </bottom>
      <diagonal/>
    </border>
    <border>
      <left style="medium">
        <color theme="0"/>
      </left>
      <right/>
      <top style="thin">
        <color theme="0"/>
      </top>
      <bottom style="thin">
        <color theme="0"/>
      </bottom>
      <diagonal/>
    </border>
    <border>
      <left style="medium">
        <color theme="0"/>
      </left>
      <right style="medium">
        <color theme="0"/>
      </right>
      <top style="thin">
        <color theme="0"/>
      </top>
      <bottom/>
      <diagonal/>
    </border>
    <border>
      <left style="medium">
        <color theme="0"/>
      </left>
      <right style="medium">
        <color theme="0"/>
      </right>
      <top/>
      <bottom style="thin">
        <color theme="0"/>
      </bottom>
      <diagonal/>
    </border>
    <border>
      <left/>
      <right style="medium">
        <color theme="0"/>
      </right>
      <top style="thin">
        <color indexed="64"/>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thin">
        <color auto="1"/>
      </bottom>
      <diagonal/>
    </border>
    <border>
      <left style="medium">
        <color theme="0"/>
      </left>
      <right style="medium">
        <color theme="0"/>
      </right>
      <top style="thin">
        <color theme="0"/>
      </top>
      <bottom style="thin">
        <color auto="1"/>
      </bottom>
      <diagonal/>
    </border>
    <border>
      <left style="medium">
        <color theme="0"/>
      </left>
      <right/>
      <top/>
      <bottom style="thin">
        <color theme="0"/>
      </bottom>
      <diagonal/>
    </border>
    <border>
      <left/>
      <right/>
      <top/>
      <bottom style="thin">
        <color theme="0"/>
      </bottom>
      <diagonal/>
    </border>
    <border>
      <left/>
      <right/>
      <top style="thin">
        <color theme="0"/>
      </top>
      <bottom style="thin">
        <color auto="1"/>
      </bottom>
      <diagonal/>
    </border>
    <border>
      <left style="medium">
        <color theme="0"/>
      </left>
      <right/>
      <top style="thin">
        <color theme="0"/>
      </top>
      <bottom style="thin">
        <color auto="1"/>
      </bottom>
      <diagonal/>
    </border>
    <border>
      <left/>
      <right/>
      <top style="thin">
        <color theme="0"/>
      </top>
      <bottom/>
      <diagonal/>
    </border>
    <border>
      <left style="medium">
        <color theme="0"/>
      </left>
      <right/>
      <top style="thin">
        <color theme="0"/>
      </top>
      <bottom/>
      <diagonal/>
    </border>
    <border>
      <left style="medium">
        <color theme="0"/>
      </left>
      <right/>
      <top/>
      <bottom style="thin">
        <color indexed="64"/>
      </bottom>
      <diagonal/>
    </border>
    <border>
      <left/>
      <right style="medium">
        <color theme="0"/>
      </right>
      <top style="thin">
        <color indexed="64"/>
      </top>
      <bottom style="thin">
        <color theme="0"/>
      </bottom>
      <diagonal/>
    </border>
    <border>
      <left/>
      <right style="medium">
        <color theme="0"/>
      </right>
      <top style="thin">
        <color theme="0"/>
      </top>
      <bottom style="thin">
        <color theme="0"/>
      </bottom>
      <diagonal/>
    </border>
    <border>
      <left/>
      <right style="medium">
        <color theme="0"/>
      </right>
      <top style="thin">
        <color theme="0"/>
      </top>
      <bottom style="thin">
        <color auto="1"/>
      </bottom>
      <diagonal/>
    </border>
  </borders>
  <cellStyleXfs count="10">
    <xf numFmtId="0" fontId="0" fillId="0" borderId="0"/>
    <xf numFmtId="0" fontId="46" fillId="0" borderId="0"/>
    <xf numFmtId="0" fontId="2" fillId="0" borderId="0"/>
    <xf numFmtId="0" fontId="4" fillId="0" borderId="0"/>
    <xf numFmtId="0" fontId="2" fillId="0" borderId="0"/>
    <xf numFmtId="0" fontId="2" fillId="0" borderId="0"/>
    <xf numFmtId="0" fontId="2" fillId="0" borderId="0"/>
    <xf numFmtId="0" fontId="1" fillId="0" borderId="0"/>
    <xf numFmtId="0" fontId="2" fillId="0" borderId="0"/>
    <xf numFmtId="0" fontId="2" fillId="0" borderId="0"/>
  </cellStyleXfs>
  <cellXfs count="522">
    <xf numFmtId="0" fontId="0" fillId="0" borderId="0" xfId="0"/>
    <xf numFmtId="49" fontId="5" fillId="0" borderId="0" xfId="0" applyNumberFormat="1" applyFont="1" applyAlignment="1">
      <alignment horizontal="left" vertical="center"/>
    </xf>
    <xf numFmtId="0" fontId="46" fillId="0" borderId="0" xfId="1" applyAlignment="1">
      <alignment vertical="center"/>
    </xf>
    <xf numFmtId="0" fontId="47" fillId="0" borderId="0" xfId="1" applyFont="1" applyAlignment="1">
      <alignment horizontal="center" vertical="center" readingOrder="1"/>
    </xf>
    <xf numFmtId="0" fontId="7" fillId="0" borderId="0" xfId="1" applyFont="1" applyAlignment="1">
      <alignment vertical="center"/>
    </xf>
    <xf numFmtId="0" fontId="8" fillId="0" borderId="0" xfId="1" applyFont="1" applyAlignment="1">
      <alignment vertical="center" readingOrder="1"/>
    </xf>
    <xf numFmtId="0" fontId="9" fillId="0" borderId="0" xfId="1" applyFont="1" applyAlignment="1">
      <alignment horizontal="center" vertical="center" wrapText="1" readingOrder="1"/>
    </xf>
    <xf numFmtId="0" fontId="48" fillId="0" borderId="0" xfId="1" applyFont="1" applyAlignment="1">
      <alignment vertical="center" wrapText="1"/>
    </xf>
    <xf numFmtId="0" fontId="49" fillId="0" borderId="0" xfId="1" applyFont="1" applyAlignment="1">
      <alignment vertical="center" wrapText="1"/>
    </xf>
    <xf numFmtId="0" fontId="50" fillId="0" borderId="0" xfId="1" applyFont="1" applyAlignment="1">
      <alignment horizontal="center" vertical="center" wrapText="1"/>
    </xf>
    <xf numFmtId="0" fontId="49" fillId="0" borderId="0" xfId="1" applyFont="1" applyAlignment="1">
      <alignment horizontal="justify" vertical="center" wrapText="1" readingOrder="2"/>
    </xf>
    <xf numFmtId="0" fontId="7" fillId="0" borderId="0" xfId="1" applyFont="1" applyAlignment="1">
      <alignment vertical="center" wrapText="1"/>
    </xf>
    <xf numFmtId="0" fontId="8" fillId="0" borderId="0" xfId="1" applyFont="1" applyAlignment="1">
      <alignment vertical="center" wrapText="1" readingOrder="1"/>
    </xf>
    <xf numFmtId="0" fontId="9" fillId="0" borderId="0" xfId="1" applyFont="1" applyAlignment="1">
      <alignment vertical="center" wrapText="1" readingOrder="1"/>
    </xf>
    <xf numFmtId="0" fontId="7" fillId="0" borderId="0" xfId="1" applyFont="1"/>
    <xf numFmtId="0" fontId="13" fillId="0" borderId="0" xfId="1" applyFont="1"/>
    <xf numFmtId="0" fontId="13" fillId="0" borderId="0" xfId="1" applyFont="1" applyBorder="1"/>
    <xf numFmtId="0" fontId="7" fillId="0" borderId="0" xfId="1" applyFont="1" applyAlignment="1">
      <alignment horizontal="center" vertical="center"/>
    </xf>
    <xf numFmtId="0" fontId="48" fillId="0" borderId="0" xfId="1" applyFont="1" applyAlignment="1">
      <alignment horizontal="distributed" vertical="center" wrapText="1"/>
    </xf>
    <xf numFmtId="0" fontId="49" fillId="0" borderId="0" xfId="1" applyFont="1" applyAlignment="1">
      <alignment horizontal="distributed" vertical="center" wrapText="1"/>
    </xf>
    <xf numFmtId="0" fontId="48" fillId="0" borderId="0" xfId="1" applyFont="1" applyAlignment="1">
      <alignment horizontal="distributed" vertical="top" wrapText="1"/>
    </xf>
    <xf numFmtId="0" fontId="7" fillId="0" borderId="0" xfId="1" applyFont="1" applyAlignment="1">
      <alignment horizontal="distributed" vertical="center" wrapText="1"/>
    </xf>
    <xf numFmtId="0" fontId="8" fillId="0" borderId="0" xfId="1" applyFont="1" applyAlignment="1">
      <alignment horizontal="distributed" vertical="center" wrapText="1" readingOrder="1"/>
    </xf>
    <xf numFmtId="0" fontId="7" fillId="0" borderId="0" xfId="1" applyFont="1" applyAlignment="1">
      <alignment horizontal="distributed" vertical="center"/>
    </xf>
    <xf numFmtId="0" fontId="9" fillId="0" borderId="0" xfId="1" applyFont="1" applyAlignment="1">
      <alignment horizontal="distributed" vertical="center" wrapText="1" readingOrder="1"/>
    </xf>
    <xf numFmtId="0" fontId="46" fillId="0" borderId="0" xfId="1"/>
    <xf numFmtId="0" fontId="20" fillId="0" borderId="0" xfId="1" applyFont="1" applyAlignment="1">
      <alignment vertical="center" wrapText="1"/>
    </xf>
    <xf numFmtId="0" fontId="20" fillId="0" borderId="0" xfId="1" applyFont="1" applyAlignment="1">
      <alignment horizontal="center" vertical="center" wrapText="1"/>
    </xf>
    <xf numFmtId="0" fontId="7" fillId="0" borderId="0" xfId="0" applyFont="1" applyAlignment="1">
      <alignment vertical="center"/>
    </xf>
    <xf numFmtId="0" fontId="13" fillId="0" borderId="0" xfId="0" applyFont="1" applyAlignment="1">
      <alignment vertical="center"/>
    </xf>
    <xf numFmtId="49" fontId="3" fillId="0" borderId="0" xfId="0" applyNumberFormat="1" applyFont="1" applyAlignment="1">
      <alignment horizontal="right" vertical="center"/>
    </xf>
    <xf numFmtId="49" fontId="5" fillId="0" borderId="0" xfId="0" applyNumberFormat="1" applyFont="1" applyAlignment="1">
      <alignment horizontal="center" vertical="center"/>
    </xf>
    <xf numFmtId="0" fontId="0" fillId="0" borderId="0" xfId="0" applyAlignment="1">
      <alignment vertical="center"/>
    </xf>
    <xf numFmtId="0" fontId="5"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5" fillId="0" borderId="0" xfId="0" applyFont="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2" borderId="1" xfId="0" applyFill="1" applyBorder="1" applyAlignment="1">
      <alignment vertical="center"/>
    </xf>
    <xf numFmtId="0" fontId="0" fillId="2" borderId="9" xfId="0" applyFill="1" applyBorder="1" applyAlignment="1">
      <alignment vertical="center"/>
    </xf>
    <xf numFmtId="0" fontId="0" fillId="2" borderId="3" xfId="0" applyFill="1" applyBorder="1" applyAlignment="1">
      <alignment vertical="center"/>
    </xf>
    <xf numFmtId="0" fontId="0" fillId="2" borderId="5" xfId="0" applyFill="1" applyBorder="1" applyAlignment="1">
      <alignment vertical="center"/>
    </xf>
    <xf numFmtId="0" fontId="0" fillId="2" borderId="10" xfId="0" applyFill="1" applyBorder="1" applyAlignment="1">
      <alignment vertical="center"/>
    </xf>
    <xf numFmtId="0" fontId="0" fillId="2" borderId="7"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9" fillId="0" borderId="0" xfId="0" applyFont="1" applyAlignment="1">
      <alignment vertical="center" wrapText="1" readingOrder="1"/>
    </xf>
    <xf numFmtId="0" fontId="11" fillId="0" borderId="0" xfId="0" applyFont="1" applyAlignment="1">
      <alignment vertical="center"/>
    </xf>
    <xf numFmtId="0" fontId="10" fillId="0" borderId="0" xfId="0" applyFont="1" applyAlignment="1">
      <alignment vertical="center"/>
    </xf>
    <xf numFmtId="0" fontId="14" fillId="0" borderId="0" xfId="0" applyFont="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0" xfId="0" applyFont="1" applyBorder="1" applyAlignment="1">
      <alignment vertical="center"/>
    </xf>
    <xf numFmtId="0" fontId="11" fillId="0" borderId="0" xfId="0" applyFont="1" applyBorder="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vertical="center"/>
    </xf>
    <xf numFmtId="49" fontId="2" fillId="3" borderId="36" xfId="1" applyNumberFormat="1" applyFont="1" applyFill="1" applyBorder="1" applyAlignment="1">
      <alignment horizontal="center" vertical="center" readingOrder="2"/>
    </xf>
    <xf numFmtId="49" fontId="2" fillId="4" borderId="37" xfId="1" applyNumberFormat="1" applyFont="1" applyFill="1" applyBorder="1" applyAlignment="1">
      <alignment horizontal="center" vertical="center" readingOrder="2"/>
    </xf>
    <xf numFmtId="0" fontId="5" fillId="3" borderId="37" xfId="1" applyFont="1" applyFill="1" applyBorder="1" applyAlignment="1">
      <alignment horizontal="center" vertical="center"/>
    </xf>
    <xf numFmtId="49" fontId="2" fillId="3" borderId="37" xfId="1" applyNumberFormat="1" applyFont="1" applyFill="1" applyBorder="1" applyAlignment="1">
      <alignment horizontal="center" vertical="center" readingOrder="2"/>
    </xf>
    <xf numFmtId="49" fontId="2" fillId="3" borderId="37" xfId="1" applyNumberFormat="1" applyFont="1" applyFill="1" applyBorder="1" applyAlignment="1">
      <alignment horizontal="center" vertical="top" readingOrder="1"/>
    </xf>
    <xf numFmtId="49" fontId="2" fillId="4" borderId="37" xfId="1" applyNumberFormat="1" applyFont="1" applyFill="1" applyBorder="1" applyAlignment="1">
      <alignment horizontal="center" vertical="top" readingOrder="1"/>
    </xf>
    <xf numFmtId="0" fontId="14" fillId="0" borderId="0" xfId="1" applyFont="1"/>
    <xf numFmtId="49" fontId="23" fillId="4" borderId="42" xfId="0" applyNumberFormat="1" applyFont="1" applyFill="1" applyBorder="1" applyAlignment="1">
      <alignment horizontal="center" wrapText="1"/>
    </xf>
    <xf numFmtId="49" fontId="25" fillId="4" borderId="43" xfId="0" applyNumberFormat="1" applyFont="1" applyFill="1" applyBorder="1" applyAlignment="1">
      <alignment horizontal="center" vertical="top" wrapText="1"/>
    </xf>
    <xf numFmtId="49" fontId="23" fillId="4" borderId="44" xfId="0" applyNumberFormat="1" applyFont="1" applyFill="1" applyBorder="1" applyAlignment="1">
      <alignment horizontal="center" wrapText="1"/>
    </xf>
    <xf numFmtId="0" fontId="50" fillId="0" borderId="0" xfId="1" applyFont="1" applyAlignment="1">
      <alignment vertical="center" wrapText="1" readingOrder="1"/>
    </xf>
    <xf numFmtId="0" fontId="7" fillId="0" borderId="0" xfId="0" applyFont="1" applyAlignment="1">
      <alignment vertical="center" wrapText="1"/>
    </xf>
    <xf numFmtId="0" fontId="7" fillId="0" borderId="0" xfId="0" applyFont="1" applyAlignment="1">
      <alignment vertical="top" wrapText="1"/>
    </xf>
    <xf numFmtId="0" fontId="28" fillId="0" borderId="0" xfId="0" applyFont="1" applyAlignment="1">
      <alignment horizontal="right" vertical="top" readingOrder="2"/>
    </xf>
    <xf numFmtId="0" fontId="7" fillId="0" borderId="0" xfId="1" applyFont="1" applyAlignment="1">
      <alignment horizontal="left"/>
    </xf>
    <xf numFmtId="0" fontId="24" fillId="3" borderId="36" xfId="1" applyFont="1" applyFill="1" applyBorder="1" applyAlignment="1">
      <alignment horizontal="left" vertical="center" readingOrder="2"/>
    </xf>
    <xf numFmtId="0" fontId="24" fillId="4" borderId="37" xfId="1" applyFont="1" applyFill="1" applyBorder="1" applyAlignment="1">
      <alignment horizontal="left" vertical="center" readingOrder="2"/>
    </xf>
    <xf numFmtId="0" fontId="5" fillId="4" borderId="0" xfId="0" applyFont="1" applyFill="1" applyAlignment="1">
      <alignment vertical="center"/>
    </xf>
    <xf numFmtId="0" fontId="24" fillId="3" borderId="37" xfId="1" applyFont="1" applyFill="1" applyBorder="1" applyAlignment="1">
      <alignment horizontal="left" vertical="center" indent="4"/>
    </xf>
    <xf numFmtId="0" fontId="24" fillId="4" borderId="37" xfId="1" applyFont="1" applyFill="1" applyBorder="1" applyAlignment="1">
      <alignment horizontal="left" vertical="center" indent="4"/>
    </xf>
    <xf numFmtId="0" fontId="5" fillId="0" borderId="0" xfId="0" applyFont="1" applyAlignment="1">
      <alignment horizontal="right" vertical="center" indent="4"/>
    </xf>
    <xf numFmtId="0" fontId="5" fillId="4" borderId="0" xfId="0" applyFont="1" applyFill="1" applyAlignment="1">
      <alignment horizontal="right" vertical="center" indent="4"/>
    </xf>
    <xf numFmtId="0" fontId="8" fillId="0" borderId="0" xfId="1" applyFont="1" applyAlignment="1">
      <alignment vertical="center"/>
    </xf>
    <xf numFmtId="0" fontId="14" fillId="0" borderId="18" xfId="1" applyFont="1" applyBorder="1" applyAlignment="1">
      <alignment horizontal="center" vertical="center"/>
    </xf>
    <xf numFmtId="49" fontId="23" fillId="3" borderId="36" xfId="1" applyNumberFormat="1" applyFont="1" applyFill="1" applyBorder="1" applyAlignment="1">
      <alignment horizontal="center" vertical="center" readingOrder="2"/>
    </xf>
    <xf numFmtId="49" fontId="23" fillId="4" borderId="37" xfId="1" applyNumberFormat="1" applyFont="1" applyFill="1" applyBorder="1" applyAlignment="1">
      <alignment horizontal="center" vertical="center" readingOrder="2"/>
    </xf>
    <xf numFmtId="49" fontId="23" fillId="3" borderId="37" xfId="1" applyNumberFormat="1" applyFont="1" applyFill="1" applyBorder="1" applyAlignment="1">
      <alignment horizontal="center" vertical="center" readingOrder="2"/>
    </xf>
    <xf numFmtId="49" fontId="23" fillId="3" borderId="37" xfId="1" applyNumberFormat="1" applyFont="1" applyFill="1" applyBorder="1" applyAlignment="1">
      <alignment horizontal="center" vertical="top" readingOrder="2"/>
    </xf>
    <xf numFmtId="49" fontId="23" fillId="4" borderId="37" xfId="1" applyNumberFormat="1" applyFont="1" applyFill="1" applyBorder="1" applyAlignment="1">
      <alignment horizontal="center" vertical="top" readingOrder="2"/>
    </xf>
    <xf numFmtId="0" fontId="31" fillId="3" borderId="37" xfId="1" applyFont="1" applyFill="1" applyBorder="1" applyAlignment="1">
      <alignment horizontal="center" vertical="center" wrapText="1"/>
    </xf>
    <xf numFmtId="0" fontId="32" fillId="0" borderId="0" xfId="0" applyFont="1" applyAlignment="1">
      <alignment horizontal="center" vertical="center" wrapText="1"/>
    </xf>
    <xf numFmtId="49" fontId="22" fillId="4" borderId="43" xfId="0" applyNumberFormat="1" applyFont="1" applyFill="1" applyBorder="1" applyAlignment="1">
      <alignment horizontal="center" vertical="top" wrapText="1"/>
    </xf>
    <xf numFmtId="0" fontId="2" fillId="4" borderId="37" xfId="1" applyFont="1" applyFill="1" applyBorder="1" applyAlignment="1">
      <alignment horizontal="center" vertical="center"/>
    </xf>
    <xf numFmtId="0" fontId="2" fillId="3" borderId="37" xfId="1" applyFont="1" applyFill="1" applyBorder="1" applyAlignment="1">
      <alignment horizontal="center" vertical="center"/>
    </xf>
    <xf numFmtId="0" fontId="34" fillId="4" borderId="37" xfId="1" applyFont="1" applyFill="1" applyBorder="1" applyAlignment="1">
      <alignment horizontal="center" vertical="center" readingOrder="2"/>
    </xf>
    <xf numFmtId="0" fontId="34" fillId="3" borderId="36" xfId="1" applyFont="1" applyFill="1" applyBorder="1" applyAlignment="1">
      <alignment horizontal="center" vertical="center" readingOrder="2"/>
    </xf>
    <xf numFmtId="0" fontId="2" fillId="0" borderId="0" xfId="0" applyFont="1" applyAlignment="1">
      <alignment horizontal="right"/>
    </xf>
    <xf numFmtId="0" fontId="42" fillId="0" borderId="0" xfId="0" applyFont="1" applyAlignment="1">
      <alignment horizontal="center" vertical="center" wrapText="1"/>
    </xf>
    <xf numFmtId="0" fontId="43" fillId="3" borderId="37" xfId="1" applyFont="1" applyFill="1" applyBorder="1" applyAlignment="1">
      <alignment horizontal="center" vertical="center" wrapText="1"/>
    </xf>
    <xf numFmtId="0" fontId="18" fillId="0" borderId="0" xfId="1" applyFont="1" applyAlignment="1">
      <alignment horizontal="center" vertical="center" wrapText="1"/>
    </xf>
    <xf numFmtId="0" fontId="5" fillId="0" borderId="0" xfId="0" applyFont="1"/>
    <xf numFmtId="0" fontId="2" fillId="0" borderId="0" xfId="0" applyFont="1" applyBorder="1"/>
    <xf numFmtId="0" fontId="11" fillId="0" borderId="0" xfId="1" applyFont="1" applyAlignment="1">
      <alignment vertical="center" wrapText="1" readingOrder="1"/>
    </xf>
    <xf numFmtId="0" fontId="0" fillId="0" borderId="0" xfId="0" applyAlignment="1">
      <alignment readingOrder="1"/>
    </xf>
    <xf numFmtId="0" fontId="58" fillId="0" borderId="0" xfId="0" applyFont="1"/>
    <xf numFmtId="0" fontId="59" fillId="0" borderId="0" xfId="0" applyFont="1" applyAlignment="1">
      <alignment horizontal="left" vertical="center" readingOrder="2"/>
    </xf>
    <xf numFmtId="0" fontId="34" fillId="0" borderId="48" xfId="0" applyFont="1" applyBorder="1" applyAlignment="1">
      <alignment horizontal="right" vertical="center"/>
    </xf>
    <xf numFmtId="0" fontId="34" fillId="0" borderId="49" xfId="0" applyFont="1" applyBorder="1" applyAlignment="1">
      <alignment horizontal="right" vertical="center" readingOrder="1"/>
    </xf>
    <xf numFmtId="0" fontId="34" fillId="0" borderId="0" xfId="0" applyFont="1" applyBorder="1" applyAlignment="1">
      <alignment horizontal="right" vertical="center"/>
    </xf>
    <xf numFmtId="0" fontId="34" fillId="0" borderId="0" xfId="0" applyFont="1" applyBorder="1" applyAlignment="1">
      <alignment horizontal="right" vertical="center" readingOrder="1"/>
    </xf>
    <xf numFmtId="0" fontId="34" fillId="0" borderId="18" xfId="0" applyFont="1" applyBorder="1" applyAlignment="1">
      <alignment horizontal="right" vertical="center" readingOrder="1"/>
    </xf>
    <xf numFmtId="0" fontId="34" fillId="4" borderId="46" xfId="0" applyFont="1" applyFill="1" applyBorder="1" applyAlignment="1">
      <alignment horizontal="right" vertical="center"/>
    </xf>
    <xf numFmtId="0" fontId="34" fillId="4" borderId="0" xfId="0" applyFont="1" applyFill="1" applyBorder="1" applyAlignment="1">
      <alignment horizontal="right" vertical="center" readingOrder="1"/>
    </xf>
    <xf numFmtId="0" fontId="34" fillId="4" borderId="0" xfId="0" applyFont="1" applyFill="1" applyBorder="1" applyAlignment="1">
      <alignment horizontal="right" vertical="center"/>
    </xf>
    <xf numFmtId="0" fontId="34" fillId="0" borderId="46" xfId="0" applyFont="1" applyBorder="1" applyAlignment="1">
      <alignment horizontal="right" vertical="center"/>
    </xf>
    <xf numFmtId="0" fontId="34" fillId="0" borderId="53" xfId="0" applyFont="1" applyBorder="1" applyAlignment="1">
      <alignment horizontal="right" vertical="center"/>
    </xf>
    <xf numFmtId="0" fontId="34" fillId="0" borderId="53" xfId="0" applyFont="1" applyBorder="1" applyAlignment="1">
      <alignment horizontal="right" vertical="center" readingOrder="1"/>
    </xf>
    <xf numFmtId="0" fontId="34" fillId="4" borderId="45" xfId="0" applyFont="1" applyFill="1" applyBorder="1" applyAlignment="1">
      <alignment horizontal="right" vertical="center"/>
    </xf>
    <xf numFmtId="0" fontId="34" fillId="4" borderId="54" xfId="0" applyFont="1" applyFill="1" applyBorder="1" applyAlignment="1">
      <alignment horizontal="right" vertical="center" readingOrder="1"/>
    </xf>
    <xf numFmtId="0" fontId="34" fillId="4" borderId="18" xfId="0" applyFont="1" applyFill="1" applyBorder="1" applyAlignment="1">
      <alignment horizontal="right" vertical="center"/>
    </xf>
    <xf numFmtId="0" fontId="34" fillId="4" borderId="18" xfId="0" applyFont="1" applyFill="1" applyBorder="1" applyAlignment="1">
      <alignment horizontal="right" vertical="center" readingOrder="1"/>
    </xf>
    <xf numFmtId="0" fontId="5" fillId="0" borderId="49" xfId="0" applyFont="1" applyBorder="1" applyAlignment="1">
      <alignment horizontal="right" vertical="center" readingOrder="1"/>
    </xf>
    <xf numFmtId="0" fontId="5" fillId="0" borderId="0" xfId="0" applyFont="1" applyBorder="1" applyAlignment="1">
      <alignment horizontal="right" vertical="center" readingOrder="1"/>
    </xf>
    <xf numFmtId="49" fontId="5" fillId="4" borderId="44" xfId="0" applyNumberFormat="1" applyFont="1" applyFill="1" applyBorder="1" applyAlignment="1">
      <alignment horizontal="right" vertical="center"/>
    </xf>
    <xf numFmtId="0" fontId="5" fillId="0" borderId="53" xfId="0" applyFont="1" applyBorder="1" applyAlignment="1">
      <alignment horizontal="right" vertical="center" readingOrder="1"/>
    </xf>
    <xf numFmtId="49" fontId="5" fillId="4" borderId="37" xfId="0" applyNumberFormat="1" applyFont="1" applyFill="1" applyBorder="1" applyAlignment="1">
      <alignment horizontal="right" vertical="center"/>
    </xf>
    <xf numFmtId="0" fontId="5" fillId="0" borderId="0" xfId="0" applyFont="1" applyAlignment="1">
      <alignment horizontal="right" vertical="center" readingOrder="1"/>
    </xf>
    <xf numFmtId="49" fontId="5" fillId="4" borderId="38" xfId="0" applyNumberFormat="1" applyFont="1" applyFill="1" applyBorder="1" applyAlignment="1">
      <alignment horizontal="right" vertical="center"/>
    </xf>
    <xf numFmtId="0" fontId="5" fillId="0" borderId="18" xfId="0" applyFont="1" applyBorder="1" applyAlignment="1">
      <alignment horizontal="right" vertical="center" readingOrder="1"/>
    </xf>
    <xf numFmtId="0" fontId="25" fillId="0" borderId="48" xfId="0" applyFont="1" applyBorder="1" applyAlignment="1">
      <alignment horizontal="left" vertical="center"/>
    </xf>
    <xf numFmtId="0" fontId="25" fillId="0" borderId="0" xfId="0" applyFont="1" applyBorder="1" applyAlignment="1">
      <alignment horizontal="left" vertical="center"/>
    </xf>
    <xf numFmtId="49" fontId="25" fillId="4" borderId="44" xfId="0" applyNumberFormat="1" applyFont="1" applyFill="1" applyBorder="1" applyAlignment="1">
      <alignment horizontal="left" vertical="center"/>
    </xf>
    <xf numFmtId="0" fontId="25" fillId="0" borderId="46" xfId="0" applyFont="1" applyBorder="1" applyAlignment="1">
      <alignment horizontal="left" vertical="center"/>
    </xf>
    <xf numFmtId="0" fontId="25" fillId="0" borderId="53" xfId="0" applyFont="1" applyBorder="1" applyAlignment="1">
      <alignment horizontal="left" vertical="center"/>
    </xf>
    <xf numFmtId="49" fontId="25" fillId="4" borderId="37" xfId="0" applyNumberFormat="1" applyFont="1" applyFill="1" applyBorder="1" applyAlignment="1">
      <alignment horizontal="left" vertical="center"/>
    </xf>
    <xf numFmtId="0" fontId="25" fillId="0" borderId="0" xfId="0" applyFont="1" applyAlignment="1">
      <alignment horizontal="left" vertical="center"/>
    </xf>
    <xf numFmtId="49" fontId="25" fillId="4" borderId="38" xfId="0" applyNumberFormat="1" applyFont="1" applyFill="1" applyBorder="1" applyAlignment="1">
      <alignment horizontal="left" vertical="center"/>
    </xf>
    <xf numFmtId="0" fontId="25" fillId="0" borderId="18" xfId="0" applyFont="1" applyBorder="1" applyAlignment="1">
      <alignment horizontal="left" vertical="center"/>
    </xf>
    <xf numFmtId="0" fontId="34" fillId="0" borderId="48" xfId="0" applyFont="1" applyBorder="1" applyAlignment="1">
      <alignment horizontal="left" vertical="center"/>
    </xf>
    <xf numFmtId="0" fontId="34" fillId="0" borderId="0" xfId="0" applyFont="1" applyAlignment="1">
      <alignment horizontal="left" vertical="center"/>
    </xf>
    <xf numFmtId="164" fontId="2" fillId="4" borderId="37" xfId="0" applyNumberFormat="1" applyFont="1" applyFill="1" applyBorder="1" applyAlignment="1">
      <alignment horizontal="left" vertical="center"/>
    </xf>
    <xf numFmtId="0" fontId="25" fillId="0" borderId="55" xfId="0" applyFont="1" applyBorder="1" applyAlignment="1">
      <alignment horizontal="left" vertical="center"/>
    </xf>
    <xf numFmtId="0" fontId="25" fillId="0" borderId="50" xfId="0" applyFont="1" applyBorder="1" applyAlignment="1">
      <alignment horizontal="left" vertical="center"/>
    </xf>
    <xf numFmtId="0" fontId="34" fillId="0" borderId="50" xfId="0" applyFont="1" applyBorder="1" applyAlignment="1">
      <alignment horizontal="left" vertical="center"/>
    </xf>
    <xf numFmtId="0" fontId="0" fillId="0" borderId="0" xfId="0" applyBorder="1"/>
    <xf numFmtId="1" fontId="34" fillId="0" borderId="56" xfId="0" applyNumberFormat="1" applyFont="1" applyBorder="1" applyAlignment="1">
      <alignment horizontal="right" vertical="center" readingOrder="1"/>
    </xf>
    <xf numFmtId="1" fontId="2" fillId="0" borderId="56" xfId="0" applyNumberFormat="1" applyFont="1" applyBorder="1" applyAlignment="1">
      <alignment horizontal="right" vertical="center" readingOrder="1"/>
    </xf>
    <xf numFmtId="1" fontId="34" fillId="0" borderId="57" xfId="0" applyNumberFormat="1" applyFont="1" applyBorder="1" applyAlignment="1">
      <alignment horizontal="right" vertical="center"/>
    </xf>
    <xf numFmtId="1" fontId="34" fillId="0" borderId="57" xfId="0" applyNumberFormat="1" applyFont="1" applyBorder="1" applyAlignment="1">
      <alignment horizontal="right" vertical="center" readingOrder="1"/>
    </xf>
    <xf numFmtId="1" fontId="2" fillId="0" borderId="57" xfId="0" applyNumberFormat="1" applyFont="1" applyBorder="1" applyAlignment="1">
      <alignment horizontal="right" vertical="center" readingOrder="1"/>
    </xf>
    <xf numFmtId="1" fontId="34" fillId="4" borderId="57" xfId="0" applyNumberFormat="1" applyFont="1" applyFill="1" applyBorder="1" applyAlignment="1">
      <alignment horizontal="right" vertical="center" readingOrder="1"/>
    </xf>
    <xf numFmtId="1" fontId="34" fillId="4" borderId="50" xfId="0" applyNumberFormat="1" applyFont="1" applyFill="1" applyBorder="1" applyAlignment="1">
      <alignment horizontal="right" vertical="center"/>
    </xf>
    <xf numFmtId="1" fontId="2" fillId="4" borderId="57" xfId="0" applyNumberFormat="1" applyFont="1" applyFill="1" applyBorder="1" applyAlignment="1">
      <alignment horizontal="right" vertical="center" readingOrder="1"/>
    </xf>
    <xf numFmtId="1" fontId="34" fillId="4" borderId="57" xfId="0" applyNumberFormat="1" applyFont="1" applyFill="1" applyBorder="1" applyAlignment="1">
      <alignment horizontal="right" vertical="center"/>
    </xf>
    <xf numFmtId="1" fontId="34" fillId="0" borderId="50" xfId="0" applyNumberFormat="1" applyFont="1" applyBorder="1" applyAlignment="1">
      <alignment horizontal="right" vertical="center"/>
    </xf>
    <xf numFmtId="1" fontId="34" fillId="4" borderId="54" xfId="0" applyNumberFormat="1" applyFont="1" applyFill="1" applyBorder="1" applyAlignment="1">
      <alignment horizontal="right" vertical="center" readingOrder="1"/>
    </xf>
    <xf numFmtId="1" fontId="2" fillId="4" borderId="54" xfId="0" applyNumberFormat="1" applyFont="1" applyFill="1" applyBorder="1" applyAlignment="1">
      <alignment horizontal="right" vertical="center" readingOrder="1"/>
    </xf>
    <xf numFmtId="1" fontId="22" fillId="0" borderId="47" xfId="0" applyNumberFormat="1" applyFont="1" applyBorder="1" applyAlignment="1">
      <alignment horizontal="right" vertical="center"/>
    </xf>
    <xf numFmtId="1" fontId="34" fillId="0" borderId="47" xfId="0" applyNumberFormat="1" applyFont="1" applyBorder="1" applyAlignment="1">
      <alignment horizontal="right" vertical="center"/>
    </xf>
    <xf numFmtId="1" fontId="34" fillId="0" borderId="53" xfId="0" applyNumberFormat="1" applyFont="1" applyBorder="1" applyAlignment="1">
      <alignment horizontal="right" vertical="center" readingOrder="1"/>
    </xf>
    <xf numFmtId="1" fontId="2" fillId="0" borderId="53" xfId="0" applyNumberFormat="1" applyFont="1" applyBorder="1" applyAlignment="1">
      <alignment horizontal="right" vertical="center" readingOrder="1"/>
    </xf>
    <xf numFmtId="1" fontId="22" fillId="0" borderId="57" xfId="0" applyNumberFormat="1" applyFont="1" applyBorder="1" applyAlignment="1">
      <alignment horizontal="right" vertical="center"/>
    </xf>
    <xf numFmtId="1" fontId="22" fillId="4" borderId="57" xfId="0" applyNumberFormat="1" applyFont="1" applyFill="1" applyBorder="1" applyAlignment="1">
      <alignment horizontal="right" vertical="center" readingOrder="1"/>
    </xf>
    <xf numFmtId="1" fontId="22" fillId="0" borderId="57" xfId="0" applyNumberFormat="1" applyFont="1" applyBorder="1" applyAlignment="1">
      <alignment horizontal="right" vertical="center" readingOrder="1"/>
    </xf>
    <xf numFmtId="0" fontId="5" fillId="0" borderId="52" xfId="0" applyFont="1" applyBorder="1" applyAlignment="1">
      <alignment horizontal="right" vertical="center" readingOrder="1"/>
    </xf>
    <xf numFmtId="49" fontId="25" fillId="4" borderId="40" xfId="0" applyNumberFormat="1" applyFont="1" applyFill="1" applyBorder="1" applyAlignment="1">
      <alignment horizontal="left" vertical="center"/>
    </xf>
    <xf numFmtId="1" fontId="22" fillId="4" borderId="58" xfId="0" applyNumberFormat="1" applyFont="1" applyFill="1" applyBorder="1" applyAlignment="1">
      <alignment horizontal="right" vertical="center" readingOrder="1"/>
    </xf>
    <xf numFmtId="1" fontId="34" fillId="4" borderId="58" xfId="0" applyNumberFormat="1" applyFont="1" applyFill="1" applyBorder="1" applyAlignment="1">
      <alignment horizontal="right" vertical="center" readingOrder="1"/>
    </xf>
    <xf numFmtId="49" fontId="5" fillId="4" borderId="40" xfId="0" applyNumberFormat="1" applyFont="1" applyFill="1" applyBorder="1" applyAlignment="1">
      <alignment horizontal="right" vertical="center"/>
    </xf>
    <xf numFmtId="1" fontId="22" fillId="0" borderId="53" xfId="0" applyNumberFormat="1" applyFont="1" applyBorder="1" applyAlignment="1">
      <alignment horizontal="right" vertical="center" readingOrder="1"/>
    </xf>
    <xf numFmtId="1" fontId="22" fillId="0" borderId="54" xfId="0" applyNumberFormat="1" applyFont="1" applyBorder="1" applyAlignment="1">
      <alignment horizontal="right" vertical="center" readingOrder="1"/>
    </xf>
    <xf numFmtId="1" fontId="34" fillId="0" borderId="54" xfId="0" applyNumberFormat="1" applyFont="1" applyBorder="1" applyAlignment="1">
      <alignment horizontal="right" vertical="center"/>
    </xf>
    <xf numFmtId="1" fontId="2" fillId="0" borderId="54" xfId="0" applyNumberFormat="1" applyFont="1" applyBorder="1" applyAlignment="1">
      <alignment horizontal="right" vertical="center" readingOrder="1"/>
    </xf>
    <xf numFmtId="49" fontId="5" fillId="4" borderId="39" xfId="0" applyNumberFormat="1" applyFont="1" applyFill="1" applyBorder="1" applyAlignment="1">
      <alignment horizontal="right" vertical="center"/>
    </xf>
    <xf numFmtId="0" fontId="0" fillId="0" borderId="0" xfId="0" applyBorder="1" applyAlignment="1">
      <alignment readingOrder="1"/>
    </xf>
    <xf numFmtId="0" fontId="58" fillId="0" borderId="0" xfId="0" applyFont="1" applyBorder="1"/>
    <xf numFmtId="0" fontId="5" fillId="0" borderId="0" xfId="0" applyFont="1" applyAlignment="1">
      <alignment vertical="center" readingOrder="1"/>
    </xf>
    <xf numFmtId="49" fontId="5" fillId="4" borderId="37" xfId="0" applyNumberFormat="1" applyFont="1" applyFill="1" applyBorder="1" applyAlignment="1">
      <alignment vertical="center"/>
    </xf>
    <xf numFmtId="49" fontId="34" fillId="4" borderId="37" xfId="0" applyNumberFormat="1" applyFont="1" applyFill="1" applyBorder="1" applyAlignment="1">
      <alignment horizontal="left" vertical="center"/>
    </xf>
    <xf numFmtId="0" fontId="34" fillId="0" borderId="46" xfId="0" applyFont="1" applyBorder="1" applyAlignment="1">
      <alignment horizontal="left" vertical="center"/>
    </xf>
    <xf numFmtId="1" fontId="22" fillId="4" borderId="54" xfId="0" applyNumberFormat="1" applyFont="1" applyFill="1" applyBorder="1" applyAlignment="1">
      <alignment horizontal="right" vertical="center" readingOrder="1"/>
    </xf>
    <xf numFmtId="49" fontId="25" fillId="4" borderId="39" xfId="0" applyNumberFormat="1" applyFont="1" applyFill="1" applyBorder="1" applyAlignment="1">
      <alignment horizontal="left" vertical="center"/>
    </xf>
    <xf numFmtId="1" fontId="22" fillId="0" borderId="49" xfId="0" applyNumberFormat="1" applyFont="1" applyBorder="1" applyAlignment="1">
      <alignment horizontal="right" vertical="center" readingOrder="1"/>
    </xf>
    <xf numFmtId="1" fontId="22" fillId="0" borderId="0" xfId="0" applyNumberFormat="1" applyFont="1" applyBorder="1" applyAlignment="1">
      <alignment horizontal="right" vertical="center" readingOrder="1"/>
    </xf>
    <xf numFmtId="1" fontId="22" fillId="0" borderId="18" xfId="0" applyNumberFormat="1" applyFont="1" applyBorder="1" applyAlignment="1">
      <alignment horizontal="right" vertical="center" readingOrder="1"/>
    </xf>
    <xf numFmtId="0" fontId="2" fillId="0" borderId="0" xfId="0" applyFont="1" applyAlignment="1">
      <alignment wrapText="1" readingOrder="2"/>
    </xf>
    <xf numFmtId="0" fontId="22" fillId="0" borderId="48" xfId="0" applyFont="1" applyBorder="1" applyAlignment="1">
      <alignment horizontal="right" vertical="center"/>
    </xf>
    <xf numFmtId="0" fontId="22" fillId="0" borderId="0" xfId="0" applyFont="1" applyBorder="1" applyAlignment="1">
      <alignment horizontal="right" vertical="center"/>
    </xf>
    <xf numFmtId="0" fontId="22" fillId="4" borderId="46" xfId="0" applyFont="1" applyFill="1" applyBorder="1" applyAlignment="1">
      <alignment horizontal="right" vertical="center"/>
    </xf>
    <xf numFmtId="0" fontId="22" fillId="4" borderId="0" xfId="0" applyFont="1" applyFill="1" applyBorder="1" applyAlignment="1">
      <alignment horizontal="right" vertical="center"/>
    </xf>
    <xf numFmtId="0" fontId="22" fillId="0" borderId="46" xfId="0" applyFont="1" applyBorder="1" applyAlignment="1">
      <alignment horizontal="right" vertical="center"/>
    </xf>
    <xf numFmtId="0" fontId="22" fillId="0" borderId="53" xfId="0" applyFont="1" applyBorder="1" applyAlignment="1">
      <alignment horizontal="right" vertical="center"/>
    </xf>
    <xf numFmtId="0" fontId="22" fillId="4" borderId="45" xfId="0" applyFont="1" applyFill="1" applyBorder="1" applyAlignment="1">
      <alignment horizontal="right" vertical="center"/>
    </xf>
    <xf numFmtId="0" fontId="22" fillId="4" borderId="18" xfId="0" applyFont="1" applyFill="1" applyBorder="1" applyAlignment="1">
      <alignment horizontal="right" vertical="center"/>
    </xf>
    <xf numFmtId="0" fontId="22" fillId="0" borderId="49" xfId="0" applyFont="1" applyBorder="1" applyAlignment="1">
      <alignment horizontal="right" vertical="center" readingOrder="1"/>
    </xf>
    <xf numFmtId="0" fontId="22" fillId="0" borderId="0" xfId="0" applyFont="1" applyBorder="1" applyAlignment="1">
      <alignment horizontal="right" vertical="center" readingOrder="1"/>
    </xf>
    <xf numFmtId="0" fontId="22" fillId="0" borderId="18" xfId="0" applyFont="1" applyBorder="1" applyAlignment="1">
      <alignment horizontal="right" vertical="center" readingOrder="1"/>
    </xf>
    <xf numFmtId="0" fontId="22" fillId="0" borderId="18" xfId="0" applyFont="1" applyBorder="1" applyAlignment="1">
      <alignment horizontal="right" vertical="center"/>
    </xf>
    <xf numFmtId="0" fontId="5" fillId="0" borderId="0" xfId="0" applyFont="1" applyAlignment="1">
      <alignment horizontal="right"/>
    </xf>
    <xf numFmtId="0" fontId="5" fillId="3" borderId="0" xfId="0" applyFont="1" applyFill="1" applyAlignment="1">
      <alignment horizontal="right" vertical="center" indent="4"/>
    </xf>
    <xf numFmtId="49" fontId="2" fillId="3" borderId="40" xfId="1" applyNumberFormat="1" applyFont="1" applyFill="1" applyBorder="1" applyAlignment="1">
      <alignment horizontal="center" vertical="top" readingOrder="1"/>
    </xf>
    <xf numFmtId="0" fontId="24" fillId="3" borderId="40" xfId="1" applyFont="1" applyFill="1" applyBorder="1" applyAlignment="1">
      <alignment horizontal="left" vertical="center" indent="4"/>
    </xf>
    <xf numFmtId="0" fontId="2" fillId="3" borderId="40" xfId="1" applyFont="1" applyFill="1" applyBorder="1" applyAlignment="1">
      <alignment horizontal="center" vertical="center"/>
    </xf>
    <xf numFmtId="0" fontId="5" fillId="0" borderId="18" xfId="0" applyFont="1" applyBorder="1" applyAlignment="1">
      <alignment horizontal="right" vertical="center" indent="4"/>
    </xf>
    <xf numFmtId="49" fontId="23" fillId="3" borderId="40" xfId="1" applyNumberFormat="1" applyFont="1" applyFill="1" applyBorder="1" applyAlignment="1">
      <alignment horizontal="center" vertical="top" readingOrder="2"/>
    </xf>
    <xf numFmtId="1" fontId="5" fillId="4" borderId="42" xfId="0" applyNumberFormat="1" applyFont="1" applyFill="1" applyBorder="1" applyAlignment="1">
      <alignment horizontal="right"/>
    </xf>
    <xf numFmtId="1" fontId="5" fillId="4" borderId="44" xfId="0" applyNumberFormat="1" applyFont="1" applyFill="1" applyBorder="1" applyAlignment="1">
      <alignment horizontal="right"/>
    </xf>
    <xf numFmtId="1" fontId="5" fillId="4" borderId="43" xfId="0" applyNumberFormat="1" applyFont="1" applyFill="1" applyBorder="1" applyAlignment="1">
      <alignment horizontal="right"/>
    </xf>
    <xf numFmtId="0" fontId="25" fillId="0" borderId="60" xfId="0" applyFont="1" applyBorder="1" applyAlignment="1">
      <alignment horizontal="left" vertical="center"/>
    </xf>
    <xf numFmtId="1" fontId="22" fillId="0" borderId="61" xfId="0" applyNumberFormat="1" applyFont="1" applyBorder="1" applyAlignment="1">
      <alignment horizontal="right" vertical="center" readingOrder="1"/>
    </xf>
    <xf numFmtId="1" fontId="34" fillId="0" borderId="60" xfId="0" applyNumberFormat="1" applyFont="1" applyBorder="1" applyAlignment="1">
      <alignment horizontal="right" vertical="center"/>
    </xf>
    <xf numFmtId="1" fontId="34" fillId="0" borderId="61" xfId="0" applyNumberFormat="1" applyFont="1" applyBorder="1" applyAlignment="1">
      <alignment horizontal="right" vertical="center" readingOrder="1"/>
    </xf>
    <xf numFmtId="1" fontId="2" fillId="0" borderId="61" xfId="0" applyNumberFormat="1" applyFont="1" applyBorder="1" applyAlignment="1">
      <alignment horizontal="right" vertical="center" readingOrder="1"/>
    </xf>
    <xf numFmtId="0" fontId="5" fillId="0" borderId="61" xfId="0" applyFont="1" applyBorder="1" applyAlignment="1">
      <alignment horizontal="right" vertical="center" readingOrder="1"/>
    </xf>
    <xf numFmtId="0" fontId="25" fillId="0" borderId="63" xfId="0" applyFont="1" applyBorder="1" applyAlignment="1">
      <alignment horizontal="left" vertical="center"/>
    </xf>
    <xf numFmtId="1" fontId="22" fillId="0" borderId="63" xfId="0" applyNumberFormat="1" applyFont="1" applyBorder="1" applyAlignment="1">
      <alignment horizontal="right" vertical="center" readingOrder="1"/>
    </xf>
    <xf numFmtId="1" fontId="34" fillId="0" borderId="63" xfId="0" applyNumberFormat="1" applyFont="1" applyBorder="1" applyAlignment="1">
      <alignment horizontal="right" vertical="center"/>
    </xf>
    <xf numFmtId="1" fontId="34" fillId="0" borderId="63" xfId="0" applyNumberFormat="1" applyFont="1" applyBorder="1" applyAlignment="1">
      <alignment horizontal="right" vertical="center" readingOrder="1"/>
    </xf>
    <xf numFmtId="1" fontId="2" fillId="0" borderId="63" xfId="0" applyNumberFormat="1" applyFont="1" applyBorder="1" applyAlignment="1">
      <alignment horizontal="right" vertical="center" readingOrder="1"/>
    </xf>
    <xf numFmtId="0" fontId="5" fillId="0" borderId="63" xfId="0" applyFont="1" applyBorder="1" applyAlignment="1">
      <alignment horizontal="right" vertical="center" readingOrder="1"/>
    </xf>
    <xf numFmtId="49" fontId="25" fillId="4" borderId="62" xfId="0" applyNumberFormat="1" applyFont="1" applyFill="1" applyBorder="1" applyAlignment="1">
      <alignment horizontal="left" vertical="center"/>
    </xf>
    <xf numFmtId="1" fontId="22" fillId="4" borderId="63" xfId="0" applyNumberFormat="1" applyFont="1" applyFill="1" applyBorder="1" applyAlignment="1">
      <alignment horizontal="right" vertical="center" readingOrder="1"/>
    </xf>
    <xf numFmtId="1" fontId="34" fillId="4" borderId="64" xfId="0" applyNumberFormat="1" applyFont="1" applyFill="1" applyBorder="1" applyAlignment="1">
      <alignment horizontal="right" vertical="center"/>
    </xf>
    <xf numFmtId="1" fontId="34" fillId="4" borderId="63" xfId="0" applyNumberFormat="1" applyFont="1" applyFill="1" applyBorder="1" applyAlignment="1">
      <alignment horizontal="right" vertical="center" readingOrder="1"/>
    </xf>
    <xf numFmtId="1" fontId="2" fillId="4" borderId="63" xfId="0" applyNumberFormat="1" applyFont="1" applyFill="1" applyBorder="1" applyAlignment="1">
      <alignment horizontal="right" vertical="center" readingOrder="1"/>
    </xf>
    <xf numFmtId="49" fontId="5" fillId="4" borderId="62" xfId="0" applyNumberFormat="1" applyFont="1" applyFill="1" applyBorder="1" applyAlignment="1">
      <alignment horizontal="right" vertical="center"/>
    </xf>
    <xf numFmtId="1" fontId="34" fillId="4" borderId="63" xfId="0" applyNumberFormat="1" applyFont="1" applyFill="1" applyBorder="1" applyAlignment="1">
      <alignment horizontal="right" vertical="center"/>
    </xf>
    <xf numFmtId="0" fontId="25" fillId="0" borderId="64" xfId="0" applyFont="1" applyBorder="1" applyAlignment="1">
      <alignment horizontal="left" vertical="center"/>
    </xf>
    <xf numFmtId="1" fontId="34" fillId="0" borderId="64" xfId="0" applyNumberFormat="1" applyFont="1" applyBorder="1" applyAlignment="1">
      <alignment horizontal="right" vertical="center"/>
    </xf>
    <xf numFmtId="0" fontId="60" fillId="0" borderId="0" xfId="0" applyFont="1" applyAlignment="1">
      <alignment vertical="center" wrapText="1"/>
    </xf>
    <xf numFmtId="0" fontId="22" fillId="0" borderId="48" xfId="0" applyNumberFormat="1" applyFont="1" applyBorder="1" applyAlignment="1">
      <alignment horizontal="right" vertical="center"/>
    </xf>
    <xf numFmtId="0" fontId="34" fillId="0" borderId="49" xfId="0" applyNumberFormat="1" applyFont="1" applyBorder="1" applyAlignment="1">
      <alignment horizontal="right" vertical="center" readingOrder="1"/>
    </xf>
    <xf numFmtId="0" fontId="34" fillId="0" borderId="48" xfId="0" applyNumberFormat="1" applyFont="1" applyBorder="1" applyAlignment="1">
      <alignment horizontal="right" vertical="center"/>
    </xf>
    <xf numFmtId="0" fontId="22" fillId="0" borderId="0" xfId="0" applyNumberFormat="1" applyFont="1" applyBorder="1" applyAlignment="1">
      <alignment horizontal="right" vertical="center"/>
    </xf>
    <xf numFmtId="0" fontId="34" fillId="0" borderId="0" xfId="0" applyNumberFormat="1" applyFont="1" applyBorder="1" applyAlignment="1">
      <alignment horizontal="right" vertical="center" readingOrder="1"/>
    </xf>
    <xf numFmtId="0" fontId="34" fillId="0" borderId="0" xfId="0" applyNumberFormat="1" applyFont="1" applyBorder="1" applyAlignment="1">
      <alignment horizontal="right" vertical="center"/>
    </xf>
    <xf numFmtId="0" fontId="22" fillId="4" borderId="46" xfId="0" applyNumberFormat="1" applyFont="1" applyFill="1" applyBorder="1" applyAlignment="1">
      <alignment horizontal="right" vertical="center"/>
    </xf>
    <xf numFmtId="0" fontId="34" fillId="4" borderId="0" xfId="0" applyNumberFormat="1" applyFont="1" applyFill="1" applyBorder="1" applyAlignment="1">
      <alignment horizontal="right" vertical="center" readingOrder="1"/>
    </xf>
    <xf numFmtId="0" fontId="34" fillId="4" borderId="46" xfId="0" applyNumberFormat="1" applyFont="1" applyFill="1" applyBorder="1" applyAlignment="1">
      <alignment horizontal="right" vertical="center"/>
    </xf>
    <xf numFmtId="0" fontId="22" fillId="4" borderId="0" xfId="0" applyNumberFormat="1" applyFont="1" applyFill="1" applyBorder="1" applyAlignment="1">
      <alignment horizontal="right" vertical="center"/>
    </xf>
    <xf numFmtId="0" fontId="34" fillId="4" borderId="0" xfId="0" applyNumberFormat="1" applyFont="1" applyFill="1" applyBorder="1" applyAlignment="1">
      <alignment horizontal="right" vertical="center"/>
    </xf>
    <xf numFmtId="0" fontId="22" fillId="0" borderId="46" xfId="0" applyNumberFormat="1" applyFont="1" applyBorder="1" applyAlignment="1">
      <alignment horizontal="right" vertical="center"/>
    </xf>
    <xf numFmtId="0" fontId="34" fillId="0" borderId="46" xfId="0" applyNumberFormat="1" applyFont="1" applyBorder="1" applyAlignment="1">
      <alignment horizontal="right" vertical="center"/>
    </xf>
    <xf numFmtId="0" fontId="22" fillId="0" borderId="53" xfId="0" applyNumberFormat="1" applyFont="1" applyBorder="1" applyAlignment="1">
      <alignment horizontal="right" vertical="center"/>
    </xf>
    <xf numFmtId="0" fontId="34" fillId="0" borderId="53" xfId="0" applyNumberFormat="1" applyFont="1" applyBorder="1" applyAlignment="1">
      <alignment horizontal="right" vertical="center" readingOrder="1"/>
    </xf>
    <xf numFmtId="0" fontId="34" fillId="0" borderId="53" xfId="0" applyNumberFormat="1" applyFont="1" applyBorder="1" applyAlignment="1">
      <alignment horizontal="right" vertical="center"/>
    </xf>
    <xf numFmtId="0" fontId="22" fillId="4" borderId="45" xfId="0" applyNumberFormat="1" applyFont="1" applyFill="1" applyBorder="1" applyAlignment="1">
      <alignment horizontal="right" vertical="center"/>
    </xf>
    <xf numFmtId="0" fontId="34" fillId="4" borderId="54" xfId="0" applyNumberFormat="1" applyFont="1" applyFill="1" applyBorder="1" applyAlignment="1">
      <alignment horizontal="right" vertical="center" readingOrder="1"/>
    </xf>
    <xf numFmtId="0" fontId="34" fillId="4" borderId="45" xfId="0" applyNumberFormat="1" applyFont="1" applyFill="1" applyBorder="1" applyAlignment="1">
      <alignment horizontal="right" vertical="center"/>
    </xf>
    <xf numFmtId="0" fontId="22" fillId="4" borderId="18" xfId="0" applyNumberFormat="1" applyFont="1" applyFill="1" applyBorder="1" applyAlignment="1">
      <alignment horizontal="right" vertical="center"/>
    </xf>
    <xf numFmtId="0" fontId="34" fillId="4" borderId="18" xfId="0" applyNumberFormat="1" applyFont="1" applyFill="1" applyBorder="1" applyAlignment="1">
      <alignment horizontal="right" vertical="center" readingOrder="1"/>
    </xf>
    <xf numFmtId="0" fontId="34" fillId="4" borderId="18" xfId="0" applyNumberFormat="1" applyFont="1" applyFill="1" applyBorder="1" applyAlignment="1">
      <alignment horizontal="right" vertical="center"/>
    </xf>
    <xf numFmtId="0" fontId="22" fillId="0" borderId="49" xfId="0" applyNumberFormat="1" applyFont="1" applyBorder="1" applyAlignment="1">
      <alignment horizontal="right" vertical="center" readingOrder="1"/>
    </xf>
    <xf numFmtId="0" fontId="22" fillId="0" borderId="0" xfId="0" applyNumberFormat="1" applyFont="1" applyBorder="1" applyAlignment="1">
      <alignment horizontal="right" vertical="center" readingOrder="1"/>
    </xf>
    <xf numFmtId="0" fontId="22" fillId="0" borderId="18" xfId="0" applyNumberFormat="1" applyFont="1" applyBorder="1" applyAlignment="1">
      <alignment horizontal="right" vertical="center" readingOrder="1"/>
    </xf>
    <xf numFmtId="0" fontId="25" fillId="0" borderId="0" xfId="0" applyFont="1" applyAlignment="1"/>
    <xf numFmtId="0" fontId="22" fillId="0" borderId="55" xfId="0" applyNumberFormat="1" applyFont="1" applyBorder="1" applyAlignment="1">
      <alignment horizontal="right" vertical="center"/>
    </xf>
    <xf numFmtId="0" fontId="34" fillId="0" borderId="55" xfId="0" applyNumberFormat="1" applyFont="1" applyBorder="1" applyAlignment="1">
      <alignment horizontal="right" vertical="center"/>
    </xf>
    <xf numFmtId="0" fontId="34" fillId="0" borderId="56" xfId="0" applyNumberFormat="1" applyFont="1" applyBorder="1" applyAlignment="1">
      <alignment horizontal="right" vertical="center" readingOrder="1"/>
    </xf>
    <xf numFmtId="0" fontId="2" fillId="0" borderId="56" xfId="0" applyNumberFormat="1" applyFont="1" applyBorder="1" applyAlignment="1">
      <alignment horizontal="right" vertical="center" readingOrder="1"/>
    </xf>
    <xf numFmtId="0" fontId="22" fillId="0" borderId="57" xfId="0" applyNumberFormat="1" applyFont="1" applyBorder="1" applyAlignment="1">
      <alignment horizontal="right" vertical="center"/>
    </xf>
    <xf numFmtId="0" fontId="34" fillId="0" borderId="57" xfId="0" applyNumberFormat="1" applyFont="1" applyBorder="1" applyAlignment="1">
      <alignment horizontal="right" vertical="center"/>
    </xf>
    <xf numFmtId="0" fontId="34" fillId="0" borderId="57" xfId="0" applyNumberFormat="1" applyFont="1" applyBorder="1" applyAlignment="1">
      <alignment horizontal="right" vertical="center" readingOrder="1"/>
    </xf>
    <xf numFmtId="0" fontId="2" fillId="0" borderId="57" xfId="0" applyNumberFormat="1" applyFont="1" applyBorder="1" applyAlignment="1">
      <alignment horizontal="right" vertical="center" readingOrder="1"/>
    </xf>
    <xf numFmtId="0" fontId="22" fillId="4" borderId="57" xfId="0" applyNumberFormat="1" applyFont="1" applyFill="1" applyBorder="1" applyAlignment="1">
      <alignment horizontal="right" vertical="center" readingOrder="1"/>
    </xf>
    <xf numFmtId="0" fontId="34" fillId="4" borderId="50" xfId="0" applyNumberFormat="1" applyFont="1" applyFill="1" applyBorder="1" applyAlignment="1">
      <alignment horizontal="right" vertical="center"/>
    </xf>
    <xf numFmtId="0" fontId="34" fillId="4" borderId="57" xfId="0" applyNumberFormat="1" applyFont="1" applyFill="1" applyBorder="1" applyAlignment="1">
      <alignment horizontal="right" vertical="center" readingOrder="1"/>
    </xf>
    <xf numFmtId="0" fontId="2" fillId="4" borderId="57" xfId="0" applyNumberFormat="1" applyFont="1" applyFill="1" applyBorder="1" applyAlignment="1">
      <alignment horizontal="right" vertical="center" readingOrder="1"/>
    </xf>
    <xf numFmtId="0" fontId="34" fillId="4" borderId="57" xfId="0" applyNumberFormat="1" applyFont="1" applyFill="1" applyBorder="1" applyAlignment="1">
      <alignment horizontal="right" vertical="center"/>
    </xf>
    <xf numFmtId="0" fontId="22" fillId="0" borderId="57" xfId="0" applyNumberFormat="1" applyFont="1" applyBorder="1" applyAlignment="1">
      <alignment horizontal="right" vertical="center" readingOrder="1"/>
    </xf>
    <xf numFmtId="0" fontId="34" fillId="0" borderId="50" xfId="0" applyNumberFormat="1" applyFont="1" applyBorder="1" applyAlignment="1">
      <alignment horizontal="right" vertical="center"/>
    </xf>
    <xf numFmtId="164" fontId="2" fillId="4" borderId="38" xfId="0" applyNumberFormat="1" applyFont="1" applyFill="1" applyBorder="1" applyAlignment="1">
      <alignment horizontal="left" vertical="center"/>
    </xf>
    <xf numFmtId="0" fontId="22" fillId="4" borderId="54" xfId="0" applyNumberFormat="1" applyFont="1" applyFill="1" applyBorder="1" applyAlignment="1">
      <alignment horizontal="right" vertical="center" readingOrder="1"/>
    </xf>
    <xf numFmtId="0" fontId="34" fillId="4" borderId="54" xfId="0" applyNumberFormat="1" applyFont="1" applyFill="1" applyBorder="1" applyAlignment="1">
      <alignment horizontal="right" vertical="center"/>
    </xf>
    <xf numFmtId="1" fontId="34" fillId="4" borderId="54" xfId="0" applyNumberFormat="1" applyFont="1" applyFill="1" applyBorder="1" applyAlignment="1">
      <alignment horizontal="right" vertical="center"/>
    </xf>
    <xf numFmtId="0" fontId="2" fillId="4" borderId="54" xfId="0" applyNumberFormat="1" applyFont="1" applyFill="1" applyBorder="1" applyAlignment="1">
      <alignment horizontal="right" vertical="center" readingOrder="1"/>
    </xf>
    <xf numFmtId="49" fontId="5" fillId="4" borderId="68" xfId="0" applyNumberFormat="1" applyFont="1" applyFill="1" applyBorder="1" applyAlignment="1">
      <alignment horizontal="right" vertical="center"/>
    </xf>
    <xf numFmtId="49" fontId="5" fillId="4" borderId="52" xfId="0" applyNumberFormat="1" applyFont="1" applyFill="1" applyBorder="1" applyAlignment="1">
      <alignment horizontal="right" vertical="center"/>
    </xf>
    <xf numFmtId="1" fontId="34" fillId="4" borderId="58" xfId="0" applyNumberFormat="1" applyFont="1" applyFill="1" applyBorder="1" applyAlignment="1">
      <alignment horizontal="right" vertical="center"/>
    </xf>
    <xf numFmtId="1" fontId="34" fillId="4" borderId="69" xfId="0" applyNumberFormat="1" applyFont="1" applyFill="1" applyBorder="1" applyAlignment="1">
      <alignment horizontal="right" vertical="center"/>
    </xf>
    <xf numFmtId="1" fontId="2" fillId="4" borderId="58" xfId="0" applyNumberFormat="1" applyFont="1" applyFill="1" applyBorder="1" applyAlignment="1">
      <alignment horizontal="right" vertical="center" readingOrder="1"/>
    </xf>
    <xf numFmtId="0" fontId="25" fillId="0" borderId="71" xfId="0" applyFont="1" applyBorder="1" applyAlignment="1">
      <alignment horizontal="left" vertical="center"/>
    </xf>
    <xf numFmtId="1" fontId="22" fillId="0" borderId="72" xfId="0" applyNumberFormat="1" applyFont="1" applyBorder="1" applyAlignment="1">
      <alignment horizontal="right" vertical="center" readingOrder="1"/>
    </xf>
    <xf numFmtId="1" fontId="34" fillId="0" borderId="71" xfId="0" applyNumberFormat="1" applyFont="1" applyBorder="1" applyAlignment="1">
      <alignment horizontal="right" vertical="center"/>
    </xf>
    <xf numFmtId="1" fontId="2" fillId="0" borderId="72" xfId="0" applyNumberFormat="1" applyFont="1" applyBorder="1" applyAlignment="1">
      <alignment horizontal="right" vertical="center" readingOrder="1"/>
    </xf>
    <xf numFmtId="0" fontId="5" fillId="0" borderId="72" xfId="0" applyFont="1" applyBorder="1" applyAlignment="1">
      <alignment horizontal="right" vertical="center" readingOrder="1"/>
    </xf>
    <xf numFmtId="49" fontId="25" fillId="4" borderId="70" xfId="0" applyNumberFormat="1" applyFont="1" applyFill="1" applyBorder="1" applyAlignment="1">
      <alignment horizontal="left" vertical="center"/>
    </xf>
    <xf numFmtId="1" fontId="22" fillId="4" borderId="73" xfId="0" applyNumberFormat="1" applyFont="1" applyFill="1" applyBorder="1" applyAlignment="1">
      <alignment horizontal="right" vertical="center" readingOrder="1"/>
    </xf>
    <xf numFmtId="1" fontId="34" fillId="4" borderId="73" xfId="0" applyNumberFormat="1" applyFont="1" applyFill="1" applyBorder="1" applyAlignment="1">
      <alignment horizontal="right" vertical="center"/>
    </xf>
    <xf numFmtId="1" fontId="34" fillId="4" borderId="73" xfId="0" applyNumberFormat="1" applyFont="1" applyFill="1" applyBorder="1" applyAlignment="1">
      <alignment horizontal="right" vertical="center" readingOrder="1"/>
    </xf>
    <xf numFmtId="1" fontId="34" fillId="4" borderId="74" xfId="0" applyNumberFormat="1" applyFont="1" applyFill="1" applyBorder="1" applyAlignment="1">
      <alignment horizontal="right" vertical="center"/>
    </xf>
    <xf numFmtId="1" fontId="2" fillId="4" borderId="73" xfId="0" applyNumberFormat="1" applyFont="1" applyFill="1" applyBorder="1" applyAlignment="1">
      <alignment horizontal="right" vertical="center" readingOrder="1"/>
    </xf>
    <xf numFmtId="49" fontId="5" fillId="4" borderId="70" xfId="0" applyNumberFormat="1" applyFont="1" applyFill="1" applyBorder="1" applyAlignment="1">
      <alignment horizontal="right" vertical="center"/>
    </xf>
    <xf numFmtId="49" fontId="25" fillId="4" borderId="66" xfId="0" applyNumberFormat="1" applyFont="1" applyFill="1" applyBorder="1" applyAlignment="1">
      <alignment horizontal="left" vertical="center"/>
    </xf>
    <xf numFmtId="1" fontId="22" fillId="4" borderId="72" xfId="0" applyNumberFormat="1" applyFont="1" applyFill="1" applyBorder="1" applyAlignment="1">
      <alignment horizontal="right" vertical="center" readingOrder="1"/>
    </xf>
    <xf numFmtId="1" fontId="34" fillId="4" borderId="71" xfId="0" applyNumberFormat="1" applyFont="1" applyFill="1" applyBorder="1" applyAlignment="1">
      <alignment horizontal="right" vertical="center"/>
    </xf>
    <xf numFmtId="1" fontId="34" fillId="4" borderId="72" xfId="0" applyNumberFormat="1" applyFont="1" applyFill="1" applyBorder="1" applyAlignment="1">
      <alignment horizontal="right" vertical="center" readingOrder="1"/>
    </xf>
    <xf numFmtId="1" fontId="2" fillId="4" borderId="72" xfId="0" applyNumberFormat="1" applyFont="1" applyFill="1" applyBorder="1" applyAlignment="1">
      <alignment horizontal="right" vertical="center" readingOrder="1"/>
    </xf>
    <xf numFmtId="49" fontId="5" fillId="4" borderId="66" xfId="0" applyNumberFormat="1" applyFont="1" applyFill="1" applyBorder="1" applyAlignment="1">
      <alignment horizontal="right" vertical="center"/>
    </xf>
    <xf numFmtId="0" fontId="25" fillId="0" borderId="73" xfId="0" applyFont="1" applyBorder="1" applyAlignment="1">
      <alignment horizontal="left" vertical="center"/>
    </xf>
    <xf numFmtId="1" fontId="22" fillId="0" borderId="73" xfId="0" applyNumberFormat="1" applyFont="1" applyBorder="1" applyAlignment="1">
      <alignment horizontal="right" vertical="center" readingOrder="1"/>
    </xf>
    <xf numFmtId="1" fontId="34" fillId="0" borderId="73" xfId="0" applyNumberFormat="1" applyFont="1" applyBorder="1" applyAlignment="1">
      <alignment horizontal="right" vertical="center"/>
    </xf>
    <xf numFmtId="1" fontId="2" fillId="0" borderId="73" xfId="0" applyNumberFormat="1" applyFont="1" applyBorder="1" applyAlignment="1">
      <alignment horizontal="right" vertical="center" readingOrder="1"/>
    </xf>
    <xf numFmtId="0" fontId="5" fillId="0" borderId="73" xfId="0" applyFont="1" applyBorder="1" applyAlignment="1">
      <alignment horizontal="right" vertical="center" readingOrder="1"/>
    </xf>
    <xf numFmtId="0" fontId="16" fillId="6" borderId="41" xfId="1" applyFont="1" applyFill="1" applyBorder="1" applyAlignment="1">
      <alignment horizontal="center" vertical="center" wrapText="1" readingOrder="1"/>
    </xf>
    <xf numFmtId="0" fontId="51" fillId="6" borderId="41" xfId="1" applyFont="1" applyFill="1" applyBorder="1" applyAlignment="1">
      <alignment horizontal="center" vertical="center" wrapText="1" readingOrder="1"/>
    </xf>
    <xf numFmtId="0" fontId="52" fillId="6" borderId="41" xfId="1" applyFont="1" applyFill="1" applyBorder="1" applyAlignment="1">
      <alignment horizontal="center" vertical="center" wrapText="1" readingOrder="2"/>
    </xf>
    <xf numFmtId="0" fontId="15" fillId="6" borderId="41" xfId="1" applyFont="1" applyFill="1" applyBorder="1" applyAlignment="1">
      <alignment horizontal="center" vertical="center" wrapText="1" readingOrder="1"/>
    </xf>
    <xf numFmtId="0" fontId="2" fillId="7" borderId="0" xfId="0" applyFont="1" applyFill="1"/>
    <xf numFmtId="1" fontId="34" fillId="3" borderId="0" xfId="0" applyNumberFormat="1" applyFont="1" applyFill="1" applyBorder="1" applyAlignment="1">
      <alignment horizontal="right" vertical="center"/>
    </xf>
    <xf numFmtId="1" fontId="22" fillId="3" borderId="57" xfId="0" applyNumberFormat="1" applyFont="1" applyFill="1" applyBorder="1" applyAlignment="1">
      <alignment horizontal="right" vertical="center" readingOrder="1"/>
    </xf>
    <xf numFmtId="1" fontId="2" fillId="3" borderId="57" xfId="0" applyNumberFormat="1" applyFont="1" applyFill="1" applyBorder="1" applyAlignment="1">
      <alignment horizontal="right" vertical="center" readingOrder="1"/>
    </xf>
    <xf numFmtId="0" fontId="5" fillId="0" borderId="51" xfId="0" applyFont="1" applyBorder="1" applyAlignment="1">
      <alignment horizontal="right" vertical="center" readingOrder="1"/>
    </xf>
    <xf numFmtId="1" fontId="34" fillId="0" borderId="54" xfId="0" applyNumberFormat="1" applyFont="1" applyBorder="1" applyAlignment="1">
      <alignment horizontal="right" vertical="center" readingOrder="1"/>
    </xf>
    <xf numFmtId="49" fontId="25" fillId="4" borderId="0" xfId="0" applyNumberFormat="1" applyFont="1" applyFill="1" applyBorder="1" applyAlignment="1">
      <alignment horizontal="left" vertical="center"/>
    </xf>
    <xf numFmtId="49" fontId="34" fillId="3" borderId="37" xfId="0" applyNumberFormat="1" applyFont="1" applyFill="1" applyBorder="1" applyAlignment="1">
      <alignment horizontal="left" vertical="center" wrapText="1" indent="1"/>
    </xf>
    <xf numFmtId="49" fontId="3" fillId="3" borderId="37" xfId="0" applyNumberFormat="1" applyFont="1" applyFill="1" applyBorder="1" applyAlignment="1">
      <alignment horizontal="right" vertical="center" wrapText="1" indent="1"/>
    </xf>
    <xf numFmtId="49" fontId="25" fillId="4" borderId="65" xfId="0" applyNumberFormat="1" applyFont="1" applyFill="1" applyBorder="1" applyAlignment="1">
      <alignment horizontal="left" vertical="center"/>
    </xf>
    <xf numFmtId="1" fontId="22" fillId="4" borderId="75" xfId="0" applyNumberFormat="1" applyFont="1" applyFill="1" applyBorder="1" applyAlignment="1">
      <alignment horizontal="right" vertical="center" readingOrder="1"/>
    </xf>
    <xf numFmtId="1" fontId="34" fillId="4" borderId="75" xfId="0" applyNumberFormat="1" applyFont="1" applyFill="1" applyBorder="1" applyAlignment="1">
      <alignment horizontal="right" vertical="center"/>
    </xf>
    <xf numFmtId="1" fontId="34" fillId="4" borderId="75" xfId="0" applyNumberFormat="1" applyFont="1" applyFill="1" applyBorder="1" applyAlignment="1">
      <alignment horizontal="right" vertical="center" readingOrder="1"/>
    </xf>
    <xf numFmtId="1" fontId="34" fillId="4" borderId="76" xfId="0" applyNumberFormat="1" applyFont="1" applyFill="1" applyBorder="1" applyAlignment="1">
      <alignment horizontal="right" vertical="center"/>
    </xf>
    <xf numFmtId="1" fontId="2" fillId="4" borderId="75" xfId="0" applyNumberFormat="1" applyFont="1" applyFill="1" applyBorder="1" applyAlignment="1">
      <alignment horizontal="right" vertical="center" readingOrder="1"/>
    </xf>
    <xf numFmtId="49" fontId="5" fillId="4" borderId="65" xfId="0" applyNumberFormat="1" applyFont="1" applyFill="1" applyBorder="1" applyAlignment="1">
      <alignment horizontal="right" vertical="center"/>
    </xf>
    <xf numFmtId="0" fontId="2" fillId="7" borderId="0" xfId="0" applyFont="1" applyFill="1" applyAlignment="1">
      <alignment vertical="center"/>
    </xf>
    <xf numFmtId="0" fontId="25" fillId="0" borderId="77" xfId="0" applyFont="1" applyBorder="1" applyAlignment="1">
      <alignment horizontal="left" vertical="center"/>
    </xf>
    <xf numFmtId="1" fontId="22" fillId="0" borderId="54" xfId="0" applyNumberFormat="1" applyFont="1" applyBorder="1" applyAlignment="1">
      <alignment horizontal="right" vertical="center"/>
    </xf>
    <xf numFmtId="1" fontId="34" fillId="0" borderId="45" xfId="0" applyNumberFormat="1" applyFont="1" applyBorder="1" applyAlignment="1">
      <alignment horizontal="right" vertical="center"/>
    </xf>
    <xf numFmtId="49" fontId="24" fillId="3" borderId="39" xfId="0" applyNumberFormat="1" applyFont="1" applyFill="1" applyBorder="1" applyAlignment="1">
      <alignment horizontal="left" vertical="center"/>
    </xf>
    <xf numFmtId="1" fontId="5" fillId="3" borderId="67" xfId="0" applyNumberFormat="1" applyFont="1" applyFill="1" applyBorder="1" applyAlignment="1">
      <alignment horizontal="right" vertical="center" readingOrder="1"/>
    </xf>
    <xf numFmtId="49" fontId="5" fillId="3" borderId="39" xfId="0" applyNumberFormat="1" applyFont="1" applyFill="1" applyBorder="1" applyAlignment="1">
      <alignment horizontal="right" vertical="center"/>
    </xf>
    <xf numFmtId="49" fontId="24" fillId="3" borderId="37" xfId="0" applyNumberFormat="1" applyFont="1" applyFill="1" applyBorder="1" applyAlignment="1">
      <alignment horizontal="left" vertical="center"/>
    </xf>
    <xf numFmtId="1" fontId="5" fillId="3" borderId="57" xfId="0" applyNumberFormat="1" applyFont="1" applyFill="1" applyBorder="1" applyAlignment="1">
      <alignment horizontal="right" vertical="center" readingOrder="1"/>
    </xf>
    <xf numFmtId="49" fontId="5" fillId="3" borderId="37" xfId="0" applyNumberFormat="1" applyFont="1" applyFill="1" applyBorder="1" applyAlignment="1">
      <alignment horizontal="right" vertical="center"/>
    </xf>
    <xf numFmtId="49" fontId="24" fillId="3" borderId="40" xfId="0" applyNumberFormat="1" applyFont="1" applyFill="1" applyBorder="1" applyAlignment="1">
      <alignment horizontal="left" vertical="center"/>
    </xf>
    <xf numFmtId="1" fontId="5" fillId="3" borderId="58" xfId="0" applyNumberFormat="1" applyFont="1" applyFill="1" applyBorder="1" applyAlignment="1">
      <alignment horizontal="right" vertical="center" readingOrder="1"/>
    </xf>
    <xf numFmtId="49" fontId="5" fillId="3" borderId="40" xfId="0" applyNumberFormat="1" applyFont="1" applyFill="1" applyBorder="1" applyAlignment="1">
      <alignment horizontal="right" vertical="center"/>
    </xf>
    <xf numFmtId="0" fontId="0" fillId="0" borderId="18" xfId="0" applyBorder="1"/>
    <xf numFmtId="0" fontId="0" fillId="0" borderId="49" xfId="0" applyBorder="1"/>
    <xf numFmtId="0" fontId="0" fillId="3" borderId="0" xfId="0" applyFill="1"/>
    <xf numFmtId="0" fontId="2" fillId="3" borderId="0" xfId="0" applyFont="1" applyFill="1" applyAlignment="1">
      <alignment horizontal="right"/>
    </xf>
    <xf numFmtId="49" fontId="2" fillId="4" borderId="37" xfId="0" applyNumberFormat="1" applyFont="1" applyFill="1" applyBorder="1" applyAlignment="1">
      <alignment horizontal="right" vertical="center"/>
    </xf>
    <xf numFmtId="0" fontId="63" fillId="0" borderId="0" xfId="0" applyFont="1" applyAlignment="1">
      <alignment horizontal="right" readingOrder="2"/>
    </xf>
    <xf numFmtId="0" fontId="34" fillId="3" borderId="0" xfId="0" applyFont="1" applyFill="1"/>
    <xf numFmtId="49" fontId="5" fillId="3" borderId="39" xfId="0" applyNumberFormat="1" applyFont="1" applyFill="1" applyBorder="1" applyAlignment="1">
      <alignment vertical="center"/>
    </xf>
    <xf numFmtId="49" fontId="5" fillId="3" borderId="38" xfId="0" applyNumberFormat="1" applyFont="1" applyFill="1" applyBorder="1" applyAlignment="1">
      <alignment vertical="center"/>
    </xf>
    <xf numFmtId="49" fontId="5" fillId="3" borderId="0" xfId="0" applyNumberFormat="1" applyFont="1" applyFill="1" applyBorder="1" applyAlignment="1">
      <alignment vertical="center"/>
    </xf>
    <xf numFmtId="0" fontId="25" fillId="0" borderId="0" xfId="0" applyFont="1" applyBorder="1" applyAlignment="1"/>
    <xf numFmtId="49" fontId="2" fillId="0" borderId="0" xfId="0" applyNumberFormat="1" applyFont="1" applyBorder="1"/>
    <xf numFmtId="0" fontId="62" fillId="0" borderId="0" xfId="0" applyFont="1" applyBorder="1" applyAlignment="1">
      <alignment horizontal="right" readingOrder="2"/>
    </xf>
    <xf numFmtId="0" fontId="25" fillId="0" borderId="74" xfId="0" applyFont="1" applyBorder="1" applyAlignment="1">
      <alignment horizontal="left" vertical="center"/>
    </xf>
    <xf numFmtId="0" fontId="5" fillId="0" borderId="80" xfId="0" applyFont="1" applyBorder="1" applyAlignment="1">
      <alignment horizontal="right" vertical="center" readingOrder="1"/>
    </xf>
    <xf numFmtId="0" fontId="9" fillId="0" borderId="0" xfId="1" applyFont="1" applyAlignment="1">
      <alignment horizontal="center" vertical="center" wrapText="1" readingOrder="1"/>
    </xf>
    <xf numFmtId="0" fontId="53" fillId="0" borderId="0" xfId="1" applyFont="1" applyAlignment="1">
      <alignment horizontal="center" vertical="center" wrapText="1" readingOrder="1"/>
    </xf>
    <xf numFmtId="0" fontId="6" fillId="0" borderId="0" xfId="2" applyFont="1" applyAlignment="1">
      <alignment horizontal="right" vertical="center" wrapText="1" indent="2"/>
    </xf>
    <xf numFmtId="0" fontId="10" fillId="0" borderId="0" xfId="2" applyFont="1" applyAlignment="1">
      <alignment horizontal="left" vertical="center" wrapText="1" indent="2"/>
    </xf>
    <xf numFmtId="0" fontId="26" fillId="0" borderId="0" xfId="0" applyFont="1" applyAlignment="1">
      <alignment horizontal="right" vertical="center" wrapText="1"/>
    </xf>
    <xf numFmtId="0" fontId="58" fillId="0" borderId="0" xfId="0" applyFont="1" applyAlignment="1">
      <alignment horizontal="left" vertical="center" wrapText="1" readingOrder="1"/>
    </xf>
    <xf numFmtId="0" fontId="13" fillId="0" borderId="0" xfId="0" applyFont="1" applyAlignment="1">
      <alignment horizontal="left" vertical="center" wrapText="1" readingOrder="1"/>
    </xf>
    <xf numFmtId="0" fontId="13" fillId="0" borderId="0" xfId="0" applyFont="1" applyAlignment="1">
      <alignment horizontal="left" vertical="center" wrapText="1"/>
    </xf>
    <xf numFmtId="0" fontId="12" fillId="0" borderId="0" xfId="1" applyFont="1" applyAlignment="1">
      <alignment horizontal="center" vertical="center" wrapText="1" readingOrder="1"/>
    </xf>
    <xf numFmtId="0" fontId="27" fillId="0" borderId="0" xfId="0" applyFont="1" applyAlignment="1">
      <alignment horizontal="center" vertical="center" wrapText="1"/>
    </xf>
    <xf numFmtId="0" fontId="27" fillId="0" borderId="0" xfId="0" applyFont="1" applyAlignment="1">
      <alignment horizontal="left" vertical="top" wrapText="1"/>
    </xf>
    <xf numFmtId="0" fontId="30" fillId="0" borderId="0" xfId="6" applyFont="1" applyAlignment="1">
      <alignment horizontal="center" vertical="center" wrapText="1" readingOrder="2"/>
    </xf>
    <xf numFmtId="0" fontId="30" fillId="0" borderId="0" xfId="6" applyFont="1" applyAlignment="1">
      <alignment horizontal="center" vertical="center" readingOrder="2"/>
    </xf>
    <xf numFmtId="0" fontId="21" fillId="0" borderId="18" xfId="1" applyFont="1" applyBorder="1" applyAlignment="1">
      <alignment horizontal="center" vertical="center"/>
    </xf>
    <xf numFmtId="0" fontId="33" fillId="0" borderId="18" xfId="1" applyFont="1" applyBorder="1" applyAlignment="1">
      <alignment horizontal="center" vertical="center"/>
    </xf>
    <xf numFmtId="0" fontId="50" fillId="0" borderId="0" xfId="1" applyFont="1" applyAlignment="1">
      <alignment horizontal="right" vertical="center" readingOrder="2"/>
    </xf>
    <xf numFmtId="0" fontId="55" fillId="0" borderId="0" xfId="1" applyFont="1" applyAlignment="1">
      <alignment horizontal="right" vertical="top" wrapText="1" indent="3" readingOrder="2"/>
    </xf>
    <xf numFmtId="0" fontId="10" fillId="0" borderId="0" xfId="1" applyFont="1" applyAlignment="1">
      <alignment horizontal="left" vertical="center" wrapText="1" readingOrder="1"/>
    </xf>
    <xf numFmtId="0" fontId="17" fillId="0" borderId="0" xfId="1" applyFont="1" applyAlignment="1">
      <alignment horizontal="left" vertical="center" wrapText="1" readingOrder="1"/>
    </xf>
    <xf numFmtId="0" fontId="60" fillId="0" borderId="0" xfId="0" applyFont="1" applyAlignment="1">
      <alignment horizontal="left" vertical="center" wrapText="1" indent="3" readingOrder="1"/>
    </xf>
    <xf numFmtId="0" fontId="7" fillId="0" borderId="0" xfId="1" applyFont="1" applyAlignment="1">
      <alignment horizontal="left" vertical="top" wrapText="1" indent="3"/>
    </xf>
    <xf numFmtId="0" fontId="56" fillId="0" borderId="0" xfId="1" applyFont="1" applyAlignment="1">
      <alignment horizontal="right" vertical="top" wrapText="1" indent="3" readingOrder="2"/>
    </xf>
    <xf numFmtId="0" fontId="54" fillId="0" borderId="0" xfId="1" applyFont="1" applyAlignment="1">
      <alignment horizontal="center" vertical="center" wrapText="1" readingOrder="1"/>
    </xf>
    <xf numFmtId="0" fontId="19" fillId="0" borderId="0" xfId="1" applyFont="1" applyAlignment="1">
      <alignment horizontal="distributed" vertical="center" wrapText="1" readingOrder="1"/>
    </xf>
    <xf numFmtId="0" fontId="18" fillId="0" borderId="0" xfId="1" applyFont="1" applyAlignment="1">
      <alignment horizontal="center" vertical="center" wrapText="1" readingOrder="1"/>
    </xf>
    <xf numFmtId="0" fontId="55" fillId="0" borderId="0" xfId="1" applyFont="1" applyAlignment="1">
      <alignment horizontal="right" vertical="top" wrapText="1" indent="1" readingOrder="2"/>
    </xf>
    <xf numFmtId="0" fontId="7" fillId="0" borderId="0" xfId="1" applyFont="1" applyAlignment="1">
      <alignment horizontal="left" vertical="top" wrapText="1" indent="1" readingOrder="1"/>
    </xf>
    <xf numFmtId="49" fontId="3" fillId="4" borderId="38" xfId="0" applyNumberFormat="1" applyFont="1" applyFill="1" applyBorder="1" applyAlignment="1">
      <alignment horizontal="right" vertical="center" wrapText="1" indent="1"/>
    </xf>
    <xf numFmtId="49" fontId="3" fillId="4" borderId="44" xfId="0" applyNumberFormat="1" applyFont="1" applyFill="1" applyBorder="1" applyAlignment="1">
      <alignment horizontal="right" vertical="center" wrapText="1" indent="1"/>
    </xf>
    <xf numFmtId="49" fontId="3" fillId="4" borderId="36" xfId="0" applyNumberFormat="1" applyFont="1" applyFill="1" applyBorder="1" applyAlignment="1">
      <alignment horizontal="right" vertical="center" wrapText="1" indent="1"/>
    </xf>
    <xf numFmtId="49" fontId="3" fillId="3" borderId="38" xfId="0" applyNumberFormat="1" applyFont="1" applyFill="1" applyBorder="1" applyAlignment="1">
      <alignment horizontal="right" vertical="center" wrapText="1" indent="1"/>
    </xf>
    <xf numFmtId="49" fontId="3" fillId="3" borderId="44" xfId="0" applyNumberFormat="1" applyFont="1" applyFill="1" applyBorder="1" applyAlignment="1">
      <alignment horizontal="right" vertical="center" wrapText="1" indent="1"/>
    </xf>
    <xf numFmtId="49" fontId="3" fillId="3" borderId="36" xfId="0" applyNumberFormat="1" applyFont="1" applyFill="1" applyBorder="1" applyAlignment="1">
      <alignment horizontal="right" vertical="center" wrapText="1" indent="1"/>
    </xf>
    <xf numFmtId="49" fontId="5" fillId="3" borderId="39" xfId="0" applyNumberFormat="1" applyFont="1" applyFill="1" applyBorder="1" applyAlignment="1">
      <alignment horizontal="center" vertical="center"/>
    </xf>
    <xf numFmtId="49" fontId="5" fillId="3" borderId="37" xfId="0" applyNumberFormat="1" applyFont="1" applyFill="1" applyBorder="1" applyAlignment="1">
      <alignment horizontal="center" vertical="center"/>
    </xf>
    <xf numFmtId="49" fontId="5" fillId="3" borderId="40" xfId="0" applyNumberFormat="1" applyFont="1" applyFill="1" applyBorder="1" applyAlignment="1">
      <alignment horizontal="center" vertical="center"/>
    </xf>
    <xf numFmtId="49" fontId="3" fillId="3" borderId="39" xfId="0" applyNumberFormat="1" applyFont="1" applyFill="1" applyBorder="1" applyAlignment="1">
      <alignment horizontal="center" vertical="center"/>
    </xf>
    <xf numFmtId="49" fontId="3" fillId="3" borderId="37" xfId="0" applyNumberFormat="1" applyFont="1" applyFill="1" applyBorder="1" applyAlignment="1">
      <alignment horizontal="center" vertical="center"/>
    </xf>
    <xf numFmtId="49" fontId="3" fillId="3" borderId="40" xfId="0" applyNumberFormat="1" applyFont="1" applyFill="1" applyBorder="1" applyAlignment="1">
      <alignment horizontal="center" vertical="center"/>
    </xf>
    <xf numFmtId="49" fontId="34" fillId="3" borderId="38" xfId="0" applyNumberFormat="1" applyFont="1" applyFill="1" applyBorder="1" applyAlignment="1">
      <alignment horizontal="left" vertical="center" wrapText="1" indent="1"/>
    </xf>
    <xf numFmtId="49" fontId="34" fillId="3" borderId="44" xfId="0" applyNumberFormat="1" applyFont="1" applyFill="1" applyBorder="1" applyAlignment="1">
      <alignment horizontal="left" vertical="center" wrapText="1" indent="1"/>
    </xf>
    <xf numFmtId="49" fontId="34" fillId="3" borderId="36" xfId="0" applyNumberFormat="1" applyFont="1" applyFill="1" applyBorder="1" applyAlignment="1">
      <alignment horizontal="left" vertical="center" wrapText="1" indent="1"/>
    </xf>
    <xf numFmtId="49" fontId="34" fillId="4" borderId="38" xfId="0" applyNumberFormat="1" applyFont="1" applyFill="1" applyBorder="1" applyAlignment="1">
      <alignment horizontal="left" vertical="center" wrapText="1" indent="1"/>
    </xf>
    <xf numFmtId="49" fontId="34" fillId="4" borderId="44" xfId="0" applyNumberFormat="1" applyFont="1" applyFill="1" applyBorder="1" applyAlignment="1">
      <alignment horizontal="left" vertical="center" wrapText="1" indent="1"/>
    </xf>
    <xf numFmtId="49" fontId="34" fillId="4" borderId="36" xfId="0" applyNumberFormat="1" applyFont="1" applyFill="1" applyBorder="1" applyAlignment="1">
      <alignment horizontal="left" vertical="center" wrapText="1" indent="1"/>
    </xf>
    <xf numFmtId="49" fontId="34" fillId="3" borderId="42" xfId="0" applyNumberFormat="1" applyFont="1" applyFill="1" applyBorder="1" applyAlignment="1">
      <alignment horizontal="left" vertical="center" wrapText="1" indent="1"/>
    </xf>
    <xf numFmtId="49" fontId="3" fillId="3" borderId="42" xfId="0" applyNumberFormat="1" applyFont="1" applyFill="1" applyBorder="1" applyAlignment="1">
      <alignment horizontal="right" vertical="center" wrapText="1" indent="1"/>
    </xf>
    <xf numFmtId="49" fontId="19"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164" fontId="3" fillId="0" borderId="0" xfId="0" applyNumberFormat="1" applyFont="1" applyAlignment="1">
      <alignment horizontal="center" vertical="center"/>
    </xf>
    <xf numFmtId="49" fontId="3" fillId="0" borderId="0" xfId="0" applyNumberFormat="1" applyFont="1" applyAlignment="1">
      <alignment horizontal="center" vertical="center"/>
    </xf>
    <xf numFmtId="49" fontId="2" fillId="4" borderId="42" xfId="0" applyNumberFormat="1" applyFont="1" applyFill="1" applyBorder="1" applyAlignment="1">
      <alignment horizontal="center" vertical="center" wrapText="1"/>
    </xf>
    <xf numFmtId="49" fontId="2" fillId="4" borderId="44" xfId="0" applyNumberFormat="1" applyFont="1" applyFill="1" applyBorder="1" applyAlignment="1">
      <alignment horizontal="center" vertical="center" wrapText="1"/>
    </xf>
    <xf numFmtId="49" fontId="2" fillId="4" borderId="43" xfId="0" applyNumberFormat="1" applyFont="1" applyFill="1" applyBorder="1" applyAlignment="1">
      <alignment horizontal="center" vertical="center" wrapText="1"/>
    </xf>
    <xf numFmtId="49" fontId="3" fillId="4" borderId="42" xfId="0" applyNumberFormat="1" applyFont="1" applyFill="1" applyBorder="1" applyAlignment="1">
      <alignment horizontal="center" vertical="center"/>
    </xf>
    <xf numFmtId="49" fontId="3" fillId="4" borderId="42" xfId="0" applyNumberFormat="1" applyFont="1" applyFill="1" applyBorder="1" applyAlignment="1">
      <alignment horizontal="center" vertical="center" wrapText="1"/>
    </xf>
    <xf numFmtId="49" fontId="3" fillId="4" borderId="44" xfId="0" applyNumberFormat="1" applyFont="1" applyFill="1" applyBorder="1" applyAlignment="1">
      <alignment horizontal="center" vertical="center" wrapText="1"/>
    </xf>
    <xf numFmtId="49" fontId="3" fillId="4" borderId="43" xfId="0" applyNumberFormat="1" applyFont="1" applyFill="1" applyBorder="1" applyAlignment="1">
      <alignment horizontal="center" vertical="center" wrapText="1"/>
    </xf>
    <xf numFmtId="49" fontId="34" fillId="3" borderId="37" xfId="0" applyNumberFormat="1" applyFont="1" applyFill="1" applyBorder="1" applyAlignment="1">
      <alignment horizontal="left" vertical="center" wrapText="1" indent="1"/>
    </xf>
    <xf numFmtId="49" fontId="56" fillId="3" borderId="39" xfId="0" applyNumberFormat="1" applyFont="1" applyFill="1" applyBorder="1" applyAlignment="1">
      <alignment horizontal="left" vertical="center" wrapText="1" indent="1"/>
    </xf>
    <xf numFmtId="49" fontId="34" fillId="3" borderId="40" xfId="0" applyNumberFormat="1" applyFont="1" applyFill="1" applyBorder="1" applyAlignment="1">
      <alignment horizontal="left" vertical="center" wrapText="1" indent="1"/>
    </xf>
    <xf numFmtId="49" fontId="34" fillId="4" borderId="37" xfId="0" applyNumberFormat="1" applyFont="1" applyFill="1" applyBorder="1" applyAlignment="1">
      <alignment horizontal="left" vertical="center" wrapText="1" indent="1"/>
    </xf>
    <xf numFmtId="49" fontId="34" fillId="4" borderId="40" xfId="0" applyNumberFormat="1" applyFont="1" applyFill="1" applyBorder="1" applyAlignment="1">
      <alignment horizontal="left" vertical="center" wrapText="1" indent="1"/>
    </xf>
    <xf numFmtId="49" fontId="3" fillId="4" borderId="43" xfId="0" applyNumberFormat="1" applyFont="1" applyFill="1" applyBorder="1" applyAlignment="1">
      <alignment horizontal="right" vertical="center" wrapText="1" indent="1"/>
    </xf>
    <xf numFmtId="0" fontId="9" fillId="0" borderId="0" xfId="0" applyFont="1" applyAlignment="1">
      <alignment horizontal="center" vertical="center" wrapText="1" readingOrder="1"/>
    </xf>
    <xf numFmtId="49" fontId="3" fillId="4" borderId="37" xfId="0" applyNumberFormat="1" applyFont="1" applyFill="1" applyBorder="1" applyAlignment="1">
      <alignment horizontal="right" vertical="center" wrapText="1" indent="1"/>
    </xf>
    <xf numFmtId="49" fontId="3" fillId="3" borderId="37" xfId="0" applyNumberFormat="1" applyFont="1" applyFill="1" applyBorder="1" applyAlignment="1">
      <alignment horizontal="right" vertical="center" wrapText="1" indent="1"/>
    </xf>
    <xf numFmtId="49" fontId="22" fillId="3" borderId="42" xfId="0" applyNumberFormat="1" applyFont="1" applyFill="1" applyBorder="1" applyAlignment="1">
      <alignment horizontal="center" vertical="center" wrapText="1"/>
    </xf>
    <xf numFmtId="49" fontId="22" fillId="3" borderId="44" xfId="0" applyNumberFormat="1" applyFont="1" applyFill="1" applyBorder="1" applyAlignment="1">
      <alignment horizontal="center" vertical="center" wrapText="1"/>
    </xf>
    <xf numFmtId="49" fontId="22" fillId="3" borderId="43" xfId="0" applyNumberFormat="1" applyFont="1" applyFill="1" applyBorder="1" applyAlignment="1">
      <alignment horizontal="center" vertical="center" wrapText="1"/>
    </xf>
    <xf numFmtId="49" fontId="23" fillId="3" borderId="42" xfId="0" applyNumberFormat="1" applyFont="1" applyFill="1" applyBorder="1" applyAlignment="1">
      <alignment horizontal="center" vertical="center" wrapText="1"/>
    </xf>
    <xf numFmtId="49" fontId="23" fillId="3" borderId="44" xfId="0" applyNumberFormat="1" applyFont="1" applyFill="1" applyBorder="1" applyAlignment="1">
      <alignment horizontal="center" vertical="center" wrapText="1"/>
    </xf>
    <xf numFmtId="49" fontId="23" fillId="3" borderId="43" xfId="0" applyNumberFormat="1" applyFont="1" applyFill="1" applyBorder="1" applyAlignment="1">
      <alignment horizontal="center" vertical="center" wrapText="1"/>
    </xf>
    <xf numFmtId="49" fontId="34" fillId="4" borderId="43" xfId="0" applyNumberFormat="1" applyFont="1" applyFill="1" applyBorder="1" applyAlignment="1">
      <alignment horizontal="left" vertical="center" wrapText="1" indent="1"/>
    </xf>
    <xf numFmtId="49" fontId="3" fillId="4" borderId="40" xfId="0" applyNumberFormat="1" applyFont="1" applyFill="1" applyBorder="1" applyAlignment="1">
      <alignment horizontal="right" vertical="center" wrapText="1" indent="1"/>
    </xf>
    <xf numFmtId="49" fontId="34" fillId="3" borderId="43" xfId="0" applyNumberFormat="1" applyFont="1" applyFill="1" applyBorder="1" applyAlignment="1">
      <alignment horizontal="left" vertical="center" wrapText="1" indent="1"/>
    </xf>
    <xf numFmtId="49" fontId="34" fillId="4" borderId="45" xfId="0" applyNumberFormat="1" applyFont="1" applyFill="1" applyBorder="1" applyAlignment="1">
      <alignment horizontal="left" vertical="center" wrapText="1" indent="1"/>
    </xf>
    <xf numFmtId="49" fontId="34" fillId="4" borderId="46" xfId="0" applyNumberFormat="1" applyFont="1" applyFill="1" applyBorder="1" applyAlignment="1">
      <alignment horizontal="left" vertical="center" wrapText="1" indent="1"/>
    </xf>
    <xf numFmtId="49" fontId="34" fillId="4" borderId="50" xfId="0" applyNumberFormat="1" applyFont="1" applyFill="1" applyBorder="1" applyAlignment="1">
      <alignment horizontal="left" vertical="center" wrapText="1" indent="1"/>
    </xf>
    <xf numFmtId="164" fontId="5" fillId="4" borderId="42" xfId="0" applyNumberFormat="1" applyFont="1" applyFill="1" applyBorder="1" applyAlignment="1">
      <alignment horizontal="center" vertical="center"/>
    </xf>
    <xf numFmtId="164" fontId="5" fillId="4" borderId="44" xfId="0" applyNumberFormat="1" applyFont="1" applyFill="1" applyBorder="1" applyAlignment="1">
      <alignment horizontal="center" vertical="center"/>
    </xf>
    <xf numFmtId="164" fontId="5" fillId="4" borderId="43" xfId="0" applyNumberFormat="1" applyFont="1" applyFill="1" applyBorder="1" applyAlignment="1">
      <alignment horizontal="center" vertical="center"/>
    </xf>
    <xf numFmtId="49" fontId="34" fillId="3" borderId="59" xfId="0" applyNumberFormat="1" applyFont="1" applyFill="1" applyBorder="1" applyAlignment="1">
      <alignment horizontal="left" vertical="center" wrapText="1" indent="1"/>
    </xf>
    <xf numFmtId="49" fontId="34" fillId="3" borderId="62" xfId="0" applyNumberFormat="1" applyFont="1" applyFill="1" applyBorder="1" applyAlignment="1">
      <alignment horizontal="left" vertical="center" wrapText="1" indent="1"/>
    </xf>
    <xf numFmtId="49" fontId="3" fillId="3" borderId="59" xfId="0" applyNumberFormat="1" applyFont="1" applyFill="1" applyBorder="1" applyAlignment="1">
      <alignment horizontal="right" vertical="center" wrapText="1" indent="1"/>
    </xf>
    <xf numFmtId="49" fontId="3" fillId="3" borderId="62" xfId="0" applyNumberFormat="1" applyFont="1" applyFill="1" applyBorder="1" applyAlignment="1">
      <alignment horizontal="right" vertical="center" wrapText="1" indent="1"/>
    </xf>
    <xf numFmtId="49" fontId="34" fillId="4" borderId="62" xfId="0" applyNumberFormat="1" applyFont="1" applyFill="1" applyBorder="1" applyAlignment="1">
      <alignment horizontal="left" vertical="center" wrapText="1" indent="1"/>
    </xf>
    <xf numFmtId="49" fontId="3" fillId="4" borderId="62" xfId="0" applyNumberFormat="1" applyFont="1" applyFill="1" applyBorder="1" applyAlignment="1">
      <alignment horizontal="right" vertical="center" wrapText="1" indent="1"/>
    </xf>
    <xf numFmtId="49" fontId="3" fillId="4" borderId="65" xfId="0" applyNumberFormat="1" applyFont="1" applyFill="1" applyBorder="1" applyAlignment="1">
      <alignment horizontal="right" vertical="center" wrapText="1" indent="1"/>
    </xf>
    <xf numFmtId="49" fontId="3" fillId="4" borderId="66" xfId="0" applyNumberFormat="1" applyFont="1" applyFill="1" applyBorder="1" applyAlignment="1">
      <alignment horizontal="right" vertical="center" wrapText="1" indent="1"/>
    </xf>
    <xf numFmtId="49" fontId="34" fillId="3" borderId="70" xfId="0" applyNumberFormat="1" applyFont="1" applyFill="1" applyBorder="1" applyAlignment="1">
      <alignment horizontal="left" vertical="center" wrapText="1" indent="1"/>
    </xf>
    <xf numFmtId="49" fontId="3" fillId="3" borderId="70" xfId="0" applyNumberFormat="1" applyFont="1" applyFill="1" applyBorder="1" applyAlignment="1">
      <alignment horizontal="right" vertical="center" wrapText="1" indent="1"/>
    </xf>
    <xf numFmtId="49" fontId="34" fillId="4" borderId="66" xfId="0" applyNumberFormat="1" applyFont="1" applyFill="1" applyBorder="1" applyAlignment="1">
      <alignment horizontal="left" vertical="center" wrapText="1" indent="1"/>
    </xf>
    <xf numFmtId="49" fontId="34" fillId="3" borderId="66" xfId="0" applyNumberFormat="1" applyFont="1" applyFill="1" applyBorder="1" applyAlignment="1">
      <alignment horizontal="left" vertical="center" wrapText="1" indent="1"/>
    </xf>
    <xf numFmtId="49" fontId="3" fillId="3" borderId="66" xfId="0" applyNumberFormat="1" applyFont="1" applyFill="1" applyBorder="1" applyAlignment="1">
      <alignment horizontal="right" vertical="center" wrapText="1" indent="1"/>
    </xf>
    <xf numFmtId="49" fontId="34" fillId="4" borderId="70" xfId="0" applyNumberFormat="1" applyFont="1" applyFill="1" applyBorder="1" applyAlignment="1">
      <alignment horizontal="left" vertical="center" wrapText="1" indent="1"/>
    </xf>
    <xf numFmtId="49" fontId="34" fillId="3" borderId="78" xfId="0" applyNumberFormat="1" applyFont="1" applyFill="1" applyBorder="1" applyAlignment="1">
      <alignment horizontal="left" vertical="center" wrapText="1" indent="1"/>
    </xf>
    <xf numFmtId="49" fontId="34" fillId="3" borderId="79" xfId="0" applyNumberFormat="1" applyFont="1" applyFill="1" applyBorder="1" applyAlignment="1">
      <alignment horizontal="left" vertical="center" wrapText="1" indent="1"/>
    </xf>
    <xf numFmtId="49" fontId="34" fillId="3" borderId="80" xfId="0" applyNumberFormat="1" applyFont="1" applyFill="1" applyBorder="1" applyAlignment="1">
      <alignment horizontal="left" vertical="center" wrapText="1" indent="1"/>
    </xf>
    <xf numFmtId="49" fontId="3" fillId="3" borderId="60" xfId="0" applyNumberFormat="1" applyFont="1" applyFill="1" applyBorder="1" applyAlignment="1">
      <alignment horizontal="right" vertical="center" wrapText="1" indent="1"/>
    </xf>
    <xf numFmtId="49" fontId="3" fillId="3" borderId="64" xfId="0" applyNumberFormat="1" applyFont="1" applyFill="1" applyBorder="1" applyAlignment="1">
      <alignment horizontal="right" vertical="center" wrapText="1" indent="1"/>
    </xf>
    <xf numFmtId="49" fontId="3" fillId="3" borderId="74" xfId="0" applyNumberFormat="1" applyFont="1" applyFill="1" applyBorder="1" applyAlignment="1">
      <alignment horizontal="right" vertical="center" wrapText="1" indent="1"/>
    </xf>
    <xf numFmtId="49" fontId="34" fillId="4" borderId="65" xfId="0" applyNumberFormat="1" applyFont="1" applyFill="1" applyBorder="1" applyAlignment="1">
      <alignment horizontal="left" vertical="center" wrapText="1" indent="1"/>
    </xf>
    <xf numFmtId="49" fontId="3" fillId="4" borderId="46" xfId="0" applyNumberFormat="1" applyFont="1" applyFill="1" applyBorder="1" applyAlignment="1">
      <alignment horizontal="right" vertical="center" wrapText="1" indent="1"/>
    </xf>
    <xf numFmtId="49" fontId="2" fillId="3" borderId="37" xfId="0" applyNumberFormat="1" applyFont="1" applyFill="1" applyBorder="1" applyAlignment="1">
      <alignment horizontal="left" vertical="center" wrapText="1" indent="1"/>
    </xf>
    <xf numFmtId="49" fontId="3" fillId="3" borderId="38" xfId="0" applyNumberFormat="1" applyFont="1" applyFill="1" applyBorder="1" applyAlignment="1">
      <alignment horizontal="right" vertical="center" indent="1"/>
    </xf>
    <xf numFmtId="49" fontId="3" fillId="3" borderId="44" xfId="0" applyNumberFormat="1" applyFont="1" applyFill="1" applyBorder="1" applyAlignment="1">
      <alignment horizontal="right" vertical="center" indent="1"/>
    </xf>
    <xf numFmtId="49" fontId="3" fillId="3" borderId="36" xfId="0" applyNumberFormat="1" applyFont="1" applyFill="1" applyBorder="1" applyAlignment="1">
      <alignment horizontal="right" vertical="center" indent="1"/>
    </xf>
    <xf numFmtId="0" fontId="2" fillId="3" borderId="49" xfId="0" applyFont="1" applyFill="1" applyBorder="1" applyAlignment="1">
      <alignment horizontal="right" readingOrder="2"/>
    </xf>
    <xf numFmtId="49" fontId="2" fillId="4" borderId="37" xfId="0" applyNumberFormat="1" applyFont="1" applyFill="1" applyBorder="1" applyAlignment="1">
      <alignment horizontal="left" vertical="center" wrapText="1" indent="1"/>
    </xf>
    <xf numFmtId="49" fontId="2" fillId="4" borderId="38" xfId="0" applyNumberFormat="1" applyFont="1" applyFill="1" applyBorder="1" applyAlignment="1">
      <alignment horizontal="left" vertical="center" wrapText="1" indent="1"/>
    </xf>
    <xf numFmtId="49" fontId="3" fillId="4" borderId="38" xfId="0" applyNumberFormat="1" applyFont="1" applyFill="1" applyBorder="1" applyAlignment="1">
      <alignment horizontal="right" vertical="center" indent="1"/>
    </xf>
    <xf numFmtId="49" fontId="3" fillId="4" borderId="44" xfId="0" applyNumberFormat="1" applyFont="1" applyFill="1" applyBorder="1" applyAlignment="1">
      <alignment horizontal="right" vertical="center" indent="1"/>
    </xf>
    <xf numFmtId="49" fontId="3" fillId="4" borderId="43" xfId="0" applyNumberFormat="1" applyFont="1" applyFill="1" applyBorder="1" applyAlignment="1">
      <alignment horizontal="right" vertical="center" indent="1"/>
    </xf>
    <xf numFmtId="49" fontId="3" fillId="4" borderId="36" xfId="0" applyNumberFormat="1" applyFont="1" applyFill="1" applyBorder="1" applyAlignment="1">
      <alignment horizontal="right" vertical="center" indent="1"/>
    </xf>
    <xf numFmtId="49" fontId="3" fillId="4" borderId="41" xfId="0" applyNumberFormat="1" applyFont="1" applyFill="1" applyBorder="1" applyAlignment="1">
      <alignment horizontal="center" vertical="center"/>
    </xf>
    <xf numFmtId="49" fontId="2" fillId="3" borderId="42" xfId="0" applyNumberFormat="1" applyFont="1" applyFill="1" applyBorder="1" applyAlignment="1">
      <alignment horizontal="left" vertical="center" wrapText="1" indent="1"/>
    </xf>
    <xf numFmtId="49" fontId="2" fillId="3" borderId="44" xfId="0" applyNumberFormat="1" applyFont="1" applyFill="1" applyBorder="1" applyAlignment="1">
      <alignment horizontal="left" vertical="center" wrapText="1" indent="1"/>
    </xf>
    <xf numFmtId="49" fontId="3" fillId="3" borderId="51" xfId="0" applyNumberFormat="1" applyFont="1" applyFill="1" applyBorder="1" applyAlignment="1">
      <alignment horizontal="right" vertical="center" indent="1"/>
    </xf>
    <xf numFmtId="49" fontId="3" fillId="3" borderId="52" xfId="0" applyNumberFormat="1" applyFont="1" applyFill="1" applyBorder="1" applyAlignment="1">
      <alignment horizontal="right" vertical="center" indent="1"/>
    </xf>
    <xf numFmtId="49" fontId="2" fillId="4" borderId="44" xfId="0" applyNumberFormat="1" applyFont="1" applyFill="1" applyBorder="1" applyAlignment="1">
      <alignment horizontal="left" vertical="center" wrapText="1" indent="1"/>
    </xf>
    <xf numFmtId="49" fontId="2" fillId="3" borderId="36" xfId="0" applyNumberFormat="1" applyFont="1" applyFill="1" applyBorder="1" applyAlignment="1">
      <alignment horizontal="left" vertical="center" wrapText="1" indent="1"/>
    </xf>
    <xf numFmtId="0" fontId="3" fillId="0" borderId="0" xfId="0" applyFont="1" applyAlignment="1">
      <alignment horizontal="center" readingOrder="1"/>
    </xf>
    <xf numFmtId="0" fontId="2" fillId="0" borderId="0" xfId="0" applyFont="1" applyAlignment="1">
      <alignment horizontal="center" wrapText="1"/>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4" fillId="5" borderId="20" xfId="0" applyFont="1" applyFill="1" applyBorder="1" applyAlignment="1">
      <alignment horizontal="center" vertical="center" wrapText="1"/>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4" fillId="5" borderId="32" xfId="0" applyFont="1" applyFill="1" applyBorder="1" applyAlignment="1">
      <alignment horizontal="center" vertical="center"/>
    </xf>
    <xf numFmtId="0" fontId="0" fillId="5" borderId="32" xfId="0" applyFill="1" applyBorder="1" applyAlignment="1">
      <alignment horizontal="center" vertical="center"/>
    </xf>
    <xf numFmtId="0" fontId="5" fillId="5" borderId="20" xfId="0" applyFont="1" applyFill="1" applyBorder="1" applyAlignment="1">
      <alignment horizontal="center" vertical="center" wrapText="1"/>
    </xf>
    <xf numFmtId="0" fontId="5" fillId="5" borderId="20"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31" xfId="0" applyBorder="1" applyAlignment="1">
      <alignment horizontal="center" vertical="center"/>
    </xf>
    <xf numFmtId="0" fontId="5" fillId="5" borderId="29"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8" xfId="0" applyFont="1" applyFill="1" applyBorder="1" applyAlignment="1">
      <alignment horizontal="center" vertical="center"/>
    </xf>
    <xf numFmtId="0" fontId="0" fillId="0" borderId="33" xfId="0" applyBorder="1" applyAlignment="1">
      <alignment horizontal="center" vertical="center"/>
    </xf>
    <xf numFmtId="0" fontId="5" fillId="5" borderId="11"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0" fillId="0" borderId="26" xfId="0" applyBorder="1" applyAlignment="1">
      <alignment horizontal="center" vertical="center"/>
    </xf>
    <xf numFmtId="0" fontId="0" fillId="0" borderId="28" xfId="0" applyBorder="1" applyAlignment="1">
      <alignment horizontal="center" vertical="center"/>
    </xf>
    <xf numFmtId="0" fontId="13" fillId="0" borderId="0" xfId="0" applyFont="1" applyAlignment="1">
      <alignment horizontal="center" vertical="center"/>
    </xf>
    <xf numFmtId="0" fontId="10" fillId="0" borderId="24" xfId="0" applyFont="1" applyBorder="1" applyAlignment="1">
      <alignment horizontal="center" vertical="center"/>
    </xf>
    <xf numFmtId="0" fontId="10" fillId="0" borderId="0" xfId="0" applyFont="1" applyAlignment="1">
      <alignment horizontal="center" vertical="center"/>
    </xf>
  </cellXfs>
  <cellStyles count="10">
    <cellStyle name="Normal" xfId="0" builtinId="0"/>
    <cellStyle name="Normal 2" xfId="1" xr:uid="{00000000-0005-0000-0000-000001000000}"/>
    <cellStyle name="Normal 2 2" xfId="2" xr:uid="{00000000-0005-0000-0000-000002000000}"/>
    <cellStyle name="Normal 3" xfId="3" xr:uid="{00000000-0005-0000-0000-000003000000}"/>
    <cellStyle name="Normal 3 2" xfId="4" xr:uid="{00000000-0005-0000-0000-000004000000}"/>
    <cellStyle name="Normal 4" xfId="5" xr:uid="{00000000-0005-0000-0000-000005000000}"/>
    <cellStyle name="Normal 5" xfId="8" xr:uid="{00000000-0005-0000-0000-000006000000}"/>
    <cellStyle name="Normal 5 2" xfId="9" xr:uid="{00000000-0005-0000-0000-000007000000}"/>
    <cellStyle name="Normal 6" xfId="7" xr:uid="{00000000-0005-0000-0000-000008000000}"/>
    <cellStyle name="Normal 8"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rtl="1">
              <a:defRPr lang="en-US" sz="1100">
                <a:latin typeface="Arial" panose="020B0604020202020204" pitchFamily="34" charset="0"/>
                <a:cs typeface="Arial" panose="020B0604020202020204" pitchFamily="34" charset="0"/>
              </a:defRPr>
            </a:pPr>
            <a:r>
              <a:rPr lang="ar-QA" sz="1100">
                <a:latin typeface="Arial" panose="020B0604020202020204" pitchFamily="34" charset="0"/>
                <a:cs typeface="Arial" panose="020B0604020202020204" pitchFamily="34" charset="0"/>
              </a:rPr>
              <a:t>  الشهور   </a:t>
            </a:r>
            <a:r>
              <a:rPr lang="en-US" sz="1100">
                <a:latin typeface="Arial" panose="020B0604020202020204" pitchFamily="34" charset="0"/>
                <a:cs typeface="Arial" panose="020B0604020202020204" pitchFamily="34" charset="0"/>
              </a:rPr>
              <a:t>Month</a:t>
            </a:r>
          </a:p>
        </c:rich>
      </c:tx>
      <c:layout>
        <c:manualLayout>
          <c:xMode val="edge"/>
          <c:yMode val="edge"/>
          <c:x val="0.41824868287986727"/>
          <c:y val="0.95324688658836221"/>
        </c:manualLayout>
      </c:layout>
      <c:overlay val="0"/>
    </c:title>
    <c:autoTitleDeleted val="0"/>
    <c:plotArea>
      <c:layout>
        <c:manualLayout>
          <c:layoutTarget val="inner"/>
          <c:xMode val="edge"/>
          <c:yMode val="edge"/>
          <c:x val="1.5423443634324173E-2"/>
          <c:y val="2.0600770714980569E-2"/>
          <c:w val="0.94033114586139421"/>
          <c:h val="0.8510364324343761"/>
        </c:manualLayout>
      </c:layout>
      <c:barChart>
        <c:barDir val="col"/>
        <c:grouping val="clustered"/>
        <c:varyColors val="0"/>
        <c:ser>
          <c:idx val="0"/>
          <c:order val="0"/>
          <c:tx>
            <c:strRef>
              <c:f>'Gr-1'!$V$18</c:f>
              <c:strCache>
                <c:ptCount val="1"/>
                <c:pt idx="0">
                  <c:v>الشهور
 Month</c:v>
                </c:pt>
              </c:strCache>
            </c:strRef>
          </c:tx>
          <c:invertIfNegative val="0"/>
          <c:dLbls>
            <c:spPr>
              <a:noFill/>
              <a:ln>
                <a:noFill/>
              </a:ln>
              <a:effectLst/>
            </c:spPr>
            <c:txPr>
              <a:bodyPr/>
              <a:lstStyle/>
              <a:p>
                <a:pPr>
                  <a:defRPr lang="en-US" sz="8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'Gr-1'!$P$19:$AA$19</c:f>
              <c:strCache>
                <c:ptCount val="12"/>
                <c:pt idx="0">
                  <c:v>يناير
January</c:v>
                </c:pt>
                <c:pt idx="1">
                  <c:v>فبراير
February</c:v>
                </c:pt>
                <c:pt idx="2">
                  <c:v>مارس
March</c:v>
                </c:pt>
                <c:pt idx="3">
                  <c:v>ابريل
April</c:v>
                </c:pt>
                <c:pt idx="4">
                  <c:v>مايو
May</c:v>
                </c:pt>
                <c:pt idx="5">
                  <c:v>يونيو
June</c:v>
                </c:pt>
                <c:pt idx="6">
                  <c:v>يوليو
July</c:v>
                </c:pt>
                <c:pt idx="7">
                  <c:v>اغسطس
August</c:v>
                </c:pt>
                <c:pt idx="8">
                  <c:v>سبتمبر
September</c:v>
                </c:pt>
                <c:pt idx="9">
                  <c:v>اكتوبر
October</c:v>
                </c:pt>
                <c:pt idx="10">
                  <c:v>نوفمبر
November</c:v>
                </c:pt>
                <c:pt idx="11">
                  <c:v>ديسمبر
December</c:v>
                </c:pt>
              </c:strCache>
            </c:strRef>
          </c:cat>
          <c:val>
            <c:numRef>
              <c:f>'Gr-1'!$P$20:$AA$20</c:f>
              <c:numCache>
                <c:formatCode>General</c:formatCode>
                <c:ptCount val="12"/>
                <c:pt idx="0">
                  <c:v>363</c:v>
                </c:pt>
                <c:pt idx="1">
                  <c:v>340</c:v>
                </c:pt>
                <c:pt idx="2">
                  <c:v>364</c:v>
                </c:pt>
                <c:pt idx="3">
                  <c:v>398</c:v>
                </c:pt>
                <c:pt idx="4">
                  <c:v>353</c:v>
                </c:pt>
                <c:pt idx="5">
                  <c:v>416</c:v>
                </c:pt>
                <c:pt idx="6">
                  <c:v>370</c:v>
                </c:pt>
                <c:pt idx="7">
                  <c:v>419</c:v>
                </c:pt>
                <c:pt idx="8">
                  <c:v>413</c:v>
                </c:pt>
                <c:pt idx="9">
                  <c:v>460</c:v>
                </c:pt>
                <c:pt idx="10">
                  <c:v>410</c:v>
                </c:pt>
                <c:pt idx="11">
                  <c:v>437</c:v>
                </c:pt>
              </c:numCache>
            </c:numRef>
          </c:val>
          <c:extLst>
            <c:ext xmlns:c16="http://schemas.microsoft.com/office/drawing/2014/chart" uri="{C3380CC4-5D6E-409C-BE32-E72D297353CC}">
              <c16:uniqueId val="{00000000-BD18-4ACF-A434-0D09DBC84D1C}"/>
            </c:ext>
          </c:extLst>
        </c:ser>
        <c:dLbls>
          <c:showLegendKey val="0"/>
          <c:showVal val="0"/>
          <c:showCatName val="0"/>
          <c:showSerName val="0"/>
          <c:showPercent val="0"/>
          <c:showBubbleSize val="0"/>
        </c:dLbls>
        <c:gapWidth val="100"/>
        <c:axId val="104039936"/>
        <c:axId val="104041472"/>
      </c:barChart>
      <c:catAx>
        <c:axId val="104039936"/>
        <c:scaling>
          <c:orientation val="minMax"/>
        </c:scaling>
        <c:delete val="0"/>
        <c:axPos val="b"/>
        <c:numFmt formatCode="General" sourceLinked="0"/>
        <c:majorTickMark val="out"/>
        <c:minorTickMark val="none"/>
        <c:tickLblPos val="nextTo"/>
        <c:txPr>
          <a:bodyPr/>
          <a:lstStyle/>
          <a:p>
            <a:pPr>
              <a:defRPr lang="en-US" b="1">
                <a:latin typeface="Arial" panose="020B0604020202020204" pitchFamily="34" charset="0"/>
                <a:cs typeface="Arial" panose="020B0604020202020204" pitchFamily="34" charset="0"/>
              </a:defRPr>
            </a:pPr>
            <a:endParaRPr lang="ar-QA"/>
          </a:p>
        </c:txPr>
        <c:crossAx val="104041472"/>
        <c:crosses val="autoZero"/>
        <c:auto val="1"/>
        <c:lblAlgn val="ctr"/>
        <c:lblOffset val="100"/>
        <c:noMultiLvlLbl val="0"/>
      </c:catAx>
      <c:valAx>
        <c:axId val="104041472"/>
        <c:scaling>
          <c:orientation val="minMax"/>
        </c:scaling>
        <c:delete val="0"/>
        <c:axPos val="l"/>
        <c:numFmt formatCode="General" sourceLinked="1"/>
        <c:majorTickMark val="none"/>
        <c:minorTickMark val="none"/>
        <c:tickLblPos val="nextTo"/>
        <c:txPr>
          <a:bodyPr/>
          <a:lstStyle/>
          <a:p>
            <a:pPr>
              <a:defRPr lang="en-US" sz="800" b="1">
                <a:latin typeface="Arial" panose="020B0604020202020204" pitchFamily="34" charset="0"/>
                <a:cs typeface="Arial" panose="020B0604020202020204" pitchFamily="34" charset="0"/>
              </a:defRPr>
            </a:pPr>
            <a:endParaRPr lang="ar-QA"/>
          </a:p>
        </c:txPr>
        <c:crossAx val="104039936"/>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lang="en-US" sz="1200">
                <a:latin typeface="Arial" panose="020B0604020202020204" pitchFamily="34" charset="0"/>
                <a:cs typeface="Arial" panose="020B0604020202020204" pitchFamily="34" charset="0"/>
              </a:defRPr>
            </a:pPr>
            <a:r>
              <a:rPr lang="ar-QA" sz="1200">
                <a:latin typeface="Arial" panose="020B0604020202020204" pitchFamily="34" charset="0"/>
                <a:cs typeface="Arial" panose="020B0604020202020204" pitchFamily="34" charset="0"/>
              </a:rPr>
              <a:t>نوع السفينة
</a:t>
            </a:r>
            <a:r>
              <a:rPr lang="en-US" sz="1050">
                <a:latin typeface="Arial" panose="020B0604020202020204" pitchFamily="34" charset="0"/>
                <a:cs typeface="Arial" panose="020B0604020202020204" pitchFamily="34" charset="0"/>
              </a:rPr>
              <a:t>Type of Vessel</a:t>
            </a:r>
            <a:endParaRPr lang="en-US" sz="1200">
              <a:latin typeface="Arial" panose="020B0604020202020204" pitchFamily="34" charset="0"/>
              <a:cs typeface="Arial" panose="020B0604020202020204" pitchFamily="34" charset="0"/>
            </a:endParaRPr>
          </a:p>
        </c:rich>
      </c:tx>
      <c:layout>
        <c:manualLayout>
          <c:xMode val="edge"/>
          <c:yMode val="edge"/>
          <c:x val="0.43177543325867801"/>
          <c:y val="0.91853099697838392"/>
        </c:manualLayout>
      </c:layout>
      <c:overlay val="0"/>
    </c:title>
    <c:autoTitleDeleted val="0"/>
    <c:plotArea>
      <c:layout>
        <c:manualLayout>
          <c:layoutTarget val="inner"/>
          <c:xMode val="edge"/>
          <c:yMode val="edge"/>
          <c:x val="1.6398330351818723E-2"/>
          <c:y val="3.1504551988500232E-2"/>
          <c:w val="0.93389864728447403"/>
          <c:h val="0.75372619182469403"/>
        </c:manualLayout>
      </c:layout>
      <c:barChart>
        <c:barDir val="col"/>
        <c:grouping val="clustered"/>
        <c:varyColors val="0"/>
        <c:ser>
          <c:idx val="0"/>
          <c:order val="0"/>
          <c:tx>
            <c:strRef>
              <c:f>'Gr-2'!$R$8:$T$8</c:f>
              <c:strCache>
                <c:ptCount val="3"/>
                <c:pt idx="0">
                  <c:v>نوع السفينة
Type of Vessel</c:v>
                </c:pt>
              </c:strCache>
            </c:strRef>
          </c:tx>
          <c:invertIfNegative val="0"/>
          <c:dLbls>
            <c:spPr>
              <a:noFill/>
              <a:ln>
                <a:noFill/>
              </a:ln>
              <a:effectLst/>
            </c:spPr>
            <c:txPr>
              <a:bodyPr/>
              <a:lstStyle/>
              <a:p>
                <a:pPr>
                  <a:defRPr lang="en-US" sz="8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'Gr-2'!$O$5:$W$5</c:f>
              <c:strCache>
                <c:ptCount val="9"/>
                <c:pt idx="0">
                  <c:v>أخرى
Other</c:v>
                </c:pt>
                <c:pt idx="1">
                  <c:v>ناقلات ركاب
Passengers Vessels
</c:v>
                </c:pt>
                <c:pt idx="2">
                  <c:v>ناقلات مركبات
Vehicles Vessels
</c:v>
                </c:pt>
                <c:pt idx="3">
                  <c:v>أغنام حية
Live Sheep
</c:v>
                </c:pt>
                <c:pt idx="4">
                  <c:v>مواد سائبة
Loose Materials
</c:v>
                </c:pt>
                <c:pt idx="5">
                  <c:v>حاويات
Containers</c:v>
                </c:pt>
                <c:pt idx="6">
                  <c:v>بضائع عامة
Generals goods
</c:v>
                </c:pt>
                <c:pt idx="7">
                  <c:v>ناقلات غاز
Gas Tankers
</c:v>
                </c:pt>
                <c:pt idx="8">
                  <c:v>ناقلات نفط
Oil Tankers
</c:v>
                </c:pt>
              </c:strCache>
            </c:strRef>
          </c:cat>
          <c:val>
            <c:numRef>
              <c:f>'Gr-2'!$O$6:$W$6</c:f>
              <c:numCache>
                <c:formatCode>General</c:formatCode>
                <c:ptCount val="9"/>
                <c:pt idx="0">
                  <c:v>502</c:v>
                </c:pt>
                <c:pt idx="1">
                  <c:v>24</c:v>
                </c:pt>
                <c:pt idx="2">
                  <c:v>206</c:v>
                </c:pt>
                <c:pt idx="3">
                  <c:v>977</c:v>
                </c:pt>
                <c:pt idx="4">
                  <c:v>585</c:v>
                </c:pt>
                <c:pt idx="5">
                  <c:v>1377</c:v>
                </c:pt>
                <c:pt idx="6">
                  <c:v>529</c:v>
                </c:pt>
                <c:pt idx="7">
                  <c:v>218</c:v>
                </c:pt>
                <c:pt idx="8">
                  <c:v>325</c:v>
                </c:pt>
              </c:numCache>
            </c:numRef>
          </c:val>
          <c:extLst>
            <c:ext xmlns:c16="http://schemas.microsoft.com/office/drawing/2014/chart" uri="{C3380CC4-5D6E-409C-BE32-E72D297353CC}">
              <c16:uniqueId val="{00000000-FB7F-47A5-82A6-31029CA5C163}"/>
            </c:ext>
          </c:extLst>
        </c:ser>
        <c:dLbls>
          <c:showLegendKey val="0"/>
          <c:showVal val="0"/>
          <c:showCatName val="0"/>
          <c:showSerName val="0"/>
          <c:showPercent val="0"/>
          <c:showBubbleSize val="0"/>
        </c:dLbls>
        <c:gapWidth val="100"/>
        <c:axId val="101101952"/>
        <c:axId val="101103488"/>
      </c:barChart>
      <c:catAx>
        <c:axId val="101101952"/>
        <c:scaling>
          <c:orientation val="minMax"/>
        </c:scaling>
        <c:delete val="0"/>
        <c:axPos val="b"/>
        <c:numFmt formatCode="General" sourceLinked="0"/>
        <c:majorTickMark val="out"/>
        <c:minorTickMark val="none"/>
        <c:tickLblPos val="nextTo"/>
        <c:txPr>
          <a:bodyPr/>
          <a:lstStyle/>
          <a:p>
            <a:pPr>
              <a:defRPr lang="en-US" b="1">
                <a:latin typeface="Arial" panose="020B0604020202020204" pitchFamily="34" charset="0"/>
                <a:cs typeface="Arial" panose="020B0604020202020204" pitchFamily="34" charset="0"/>
              </a:defRPr>
            </a:pPr>
            <a:endParaRPr lang="ar-QA"/>
          </a:p>
        </c:txPr>
        <c:crossAx val="101103488"/>
        <c:crosses val="autoZero"/>
        <c:auto val="1"/>
        <c:lblAlgn val="ctr"/>
        <c:lblOffset val="100"/>
        <c:noMultiLvlLbl val="0"/>
      </c:catAx>
      <c:valAx>
        <c:axId val="101103488"/>
        <c:scaling>
          <c:orientation val="minMax"/>
          <c:max val="2500"/>
          <c:min val="0"/>
        </c:scaling>
        <c:delete val="0"/>
        <c:axPos val="l"/>
        <c:numFmt formatCode="General" sourceLinked="1"/>
        <c:majorTickMark val="none"/>
        <c:minorTickMark val="none"/>
        <c:tickLblPos val="nextTo"/>
        <c:txPr>
          <a:bodyPr/>
          <a:lstStyle/>
          <a:p>
            <a:pPr>
              <a:defRPr lang="en-US" sz="800" b="1">
                <a:latin typeface="Arial" panose="020B0604020202020204" pitchFamily="34" charset="0"/>
                <a:cs typeface="Arial" panose="020B0604020202020204" pitchFamily="34" charset="0"/>
              </a:defRPr>
            </a:pPr>
            <a:endParaRPr lang="ar-QA"/>
          </a:p>
        </c:txPr>
        <c:crossAx val="101101952"/>
        <c:crosses val="autoZero"/>
        <c:crossBetween val="between"/>
        <c:majorUnit val="100"/>
        <c:minorUnit val="50"/>
      </c:valAx>
      <c:spPr>
        <a:ln>
          <a:noFill/>
        </a:ln>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wmf"/></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2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1177636</xdr:colOff>
      <xdr:row>42</xdr:row>
      <xdr:rowOff>0</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918224" cy="6600265"/>
        </a:xfrm>
        <a:prstGeom prst="rect">
          <a:avLst/>
        </a:prstGeom>
      </xdr:spPr>
    </xdr:pic>
    <xdr:clientData/>
  </xdr:twoCellAnchor>
  <xdr:twoCellAnchor>
    <xdr:from>
      <xdr:col>0</xdr:col>
      <xdr:colOff>0</xdr:colOff>
      <xdr:row>17</xdr:row>
      <xdr:rowOff>4407</xdr:rowOff>
    </xdr:from>
    <xdr:to>
      <xdr:col>13</xdr:col>
      <xdr:colOff>710045</xdr:colOff>
      <xdr:row>27</xdr:row>
      <xdr:rowOff>19671</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0" y="2671407"/>
          <a:ext cx="8576574" cy="1584088"/>
        </a:xfrm>
        <a:prstGeom prst="rect">
          <a:avLst/>
        </a:prstGeom>
        <a:noFill/>
        <a:ln w="76200" cmpd="thickThin">
          <a:noFill/>
          <a:miter lim="800000"/>
          <a:headEnd/>
          <a:tailEnd/>
        </a:ln>
        <a:extLst/>
      </xdr:spPr>
      <xdr:txBody>
        <a:bodyPr rot="0" vert="horz" wrap="square" lIns="137160" tIns="91440" rIns="137160" bIns="91440" anchor="ctr" anchorCtr="0" upright="1">
          <a:spAutoFit/>
        </a:bodyPr>
        <a:lstStyle/>
        <a:p>
          <a:pPr algn="ctr" rtl="1">
            <a:lnSpc>
              <a:spcPct val="115000"/>
            </a:lnSpc>
            <a:spcAft>
              <a:spcPts val="0"/>
            </a:spcAft>
          </a:pPr>
          <a:r>
            <a:rPr lang="ar-QA" sz="3000" b="1">
              <a:effectLst/>
              <a:latin typeface="Cambria"/>
              <a:ea typeface="Times New Roman"/>
              <a:cs typeface="Sultan bold"/>
            </a:rPr>
            <a:t>ال</a:t>
          </a:r>
          <a:r>
            <a:rPr lang="ar-SA" sz="3000" b="1">
              <a:effectLst/>
              <a:latin typeface="Cambria"/>
              <a:ea typeface="Times New Roman"/>
              <a:cs typeface="Sultan bold"/>
            </a:rPr>
            <a:t>نشرة السنوية لإحصاءات الملاحة البحرية</a:t>
          </a:r>
          <a:endParaRPr lang="en-US" sz="1100">
            <a:effectLst/>
            <a:latin typeface="Calibri"/>
            <a:ea typeface="Calibri"/>
            <a:cs typeface="Arial"/>
          </a:endParaRPr>
        </a:p>
        <a:p>
          <a:pPr algn="ctr" rtl="0">
            <a:lnSpc>
              <a:spcPct val="115000"/>
            </a:lnSpc>
            <a:spcAft>
              <a:spcPts val="0"/>
            </a:spcAft>
          </a:pPr>
          <a:r>
            <a:rPr lang="en-US" sz="2200">
              <a:effectLst/>
              <a:latin typeface="Bernard MT Condensed"/>
              <a:ea typeface="Times New Roman"/>
              <a:cs typeface="AL-Mohanad Bold"/>
            </a:rPr>
            <a:t>THE ANNUAL BULLETIN OF MARITIME NAVIGATION STATISTICS</a:t>
          </a:r>
          <a:endParaRPr lang="en-US" sz="1100">
            <a:effectLst/>
            <a:latin typeface="Calibri"/>
            <a:ea typeface="Calibri"/>
            <a:cs typeface="Arial"/>
          </a:endParaRPr>
        </a:p>
        <a:p>
          <a:pPr algn="ctr" rtl="0">
            <a:lnSpc>
              <a:spcPct val="115000"/>
            </a:lnSpc>
            <a:spcAft>
              <a:spcPts val="0"/>
            </a:spcAft>
          </a:pPr>
          <a:r>
            <a:rPr lang="en-US" sz="2200">
              <a:effectLst/>
              <a:latin typeface="Arial Black"/>
              <a:ea typeface="Times New Roman"/>
              <a:cs typeface="AL-Mohanad Bold"/>
            </a:rPr>
            <a:t>2022</a:t>
          </a:r>
          <a:endParaRPr lang="en-US" sz="1100">
            <a:effectLst/>
            <a:latin typeface="Calibri"/>
            <a:ea typeface="Calibri"/>
            <a:cs typeface="Arial"/>
          </a:endParaRPr>
        </a:p>
      </xdr:txBody>
    </xdr:sp>
    <xdr:clientData/>
  </xdr:twoCellAnchor>
  <xdr:twoCellAnchor>
    <xdr:from>
      <xdr:col>4</xdr:col>
      <xdr:colOff>339437</xdr:colOff>
      <xdr:row>36</xdr:row>
      <xdr:rowOff>51493</xdr:rowOff>
    </xdr:from>
    <xdr:to>
      <xdr:col>8</xdr:col>
      <xdr:colOff>287886</xdr:colOff>
      <xdr:row>40</xdr:row>
      <xdr:rowOff>154479</xdr:rowOff>
    </xdr:to>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2763982" y="5662584"/>
          <a:ext cx="2372995" cy="726440"/>
        </a:xfrm>
        <a:prstGeom prst="rect">
          <a:avLst/>
        </a:prstGeom>
        <a:noFill/>
        <a:ln w="76200" cmpd="thickThin">
          <a:noFill/>
          <a:miter lim="800000"/>
          <a:headEnd/>
          <a:tailEnd/>
        </a:ln>
        <a:extLst/>
      </xdr:spPr>
      <xdr:txBody>
        <a:bodyPr rot="0" vert="horz" wrap="square" lIns="137160" tIns="91440" rIns="137160" bIns="91440" anchor="ctr" anchorCtr="0" upright="1">
          <a:spAutoFit/>
        </a:bodyPr>
        <a:lstStyle/>
        <a:p>
          <a:pPr algn="ctr" rtl="1">
            <a:lnSpc>
              <a:spcPct val="115000"/>
            </a:lnSpc>
            <a:spcAft>
              <a:spcPts val="0"/>
            </a:spcAft>
          </a:pPr>
          <a:r>
            <a:rPr lang="ar-SA" sz="1600">
              <a:effectLst/>
              <a:latin typeface="Cambria"/>
              <a:ea typeface="Times New Roman"/>
              <a:cs typeface="Sultan bold"/>
            </a:rPr>
            <a:t>العدد ال</a:t>
          </a:r>
          <a:r>
            <a:rPr lang="ar-QA" sz="1600">
              <a:effectLst/>
              <a:latin typeface="Cambria"/>
              <a:ea typeface="Times New Roman"/>
              <a:cs typeface="Sultan bold"/>
            </a:rPr>
            <a:t>خامس و</a:t>
          </a:r>
          <a:r>
            <a:rPr lang="ar-SA" sz="1600">
              <a:effectLst/>
              <a:latin typeface="Cambria"/>
              <a:ea typeface="Times New Roman"/>
              <a:cs typeface="Sultan bold"/>
            </a:rPr>
            <a:t>الثلاثون</a:t>
          </a:r>
          <a:endParaRPr lang="en-US" sz="1100">
            <a:effectLst/>
            <a:latin typeface="Calibri"/>
            <a:ea typeface="Calibri"/>
            <a:cs typeface="Arial"/>
          </a:endParaRPr>
        </a:p>
        <a:p>
          <a:pPr algn="ctr" rtl="0">
            <a:lnSpc>
              <a:spcPct val="115000"/>
            </a:lnSpc>
            <a:spcAft>
              <a:spcPts val="0"/>
            </a:spcAft>
          </a:pPr>
          <a:r>
            <a:rPr lang="en-US" sz="1200" b="1">
              <a:effectLst/>
              <a:latin typeface="Arial Black"/>
              <a:ea typeface="Times New Roman"/>
              <a:cs typeface="Arial"/>
            </a:rPr>
            <a:t>35</a:t>
          </a:r>
          <a:r>
            <a:rPr lang="en-US" sz="1200" b="1" baseline="30000">
              <a:effectLst/>
              <a:latin typeface="Arial Black"/>
              <a:ea typeface="Times New Roman"/>
              <a:cs typeface="Arial"/>
            </a:rPr>
            <a:t>th</a:t>
          </a:r>
          <a:r>
            <a:rPr lang="en-US" sz="1200" b="1">
              <a:effectLst/>
              <a:latin typeface="Arial Black"/>
              <a:ea typeface="Times New Roman"/>
              <a:cs typeface="Arial"/>
            </a:rPr>
            <a:t> Issue</a:t>
          </a:r>
          <a:endParaRPr lang="en-US" sz="1100">
            <a:effectLst/>
            <a:latin typeface="Calibri"/>
            <a:ea typeface="Calibri"/>
            <a:cs typeface="Arial"/>
          </a:endParaRPr>
        </a:p>
      </xdr:txBody>
    </xdr:sp>
    <xdr:clientData/>
  </xdr:twoCellAnchor>
  <xdr:twoCellAnchor editAs="oneCell">
    <xdr:from>
      <xdr:col>9</xdr:col>
      <xdr:colOff>414617</xdr:colOff>
      <xdr:row>4</xdr:row>
      <xdr:rowOff>0</xdr:rowOff>
    </xdr:from>
    <xdr:to>
      <xdr:col>14</xdr:col>
      <xdr:colOff>843897</xdr:colOff>
      <xdr:row>10</xdr:row>
      <xdr:rowOff>58705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5860676" y="627529"/>
          <a:ext cx="3723809" cy="100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561974</xdr:colOff>
      <xdr:row>3</xdr:row>
      <xdr:rowOff>49352</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0"/>
          <a:ext cx="2276474" cy="61132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561974</xdr:colOff>
      <xdr:row>3</xdr:row>
      <xdr:rowOff>20777</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2276474" cy="61132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752474</xdr:colOff>
      <xdr:row>2</xdr:row>
      <xdr:rowOff>192227</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0"/>
          <a:ext cx="2276474" cy="61132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50189" name="Picture 8" descr="logo">
          <a:extLst>
            <a:ext uri="{FF2B5EF4-FFF2-40B4-BE49-F238E27FC236}">
              <a16:creationId xmlns:a16="http://schemas.microsoft.com/office/drawing/2014/main" id="{00000000-0008-0000-0C00-00000DC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45720</xdr:rowOff>
    </xdr:from>
    <xdr:to>
      <xdr:col>0</xdr:col>
      <xdr:colOff>4314825</xdr:colOff>
      <xdr:row>0</xdr:row>
      <xdr:rowOff>2703195</xdr:rowOff>
    </xdr:to>
    <xdr:pic>
      <xdr:nvPicPr>
        <xdr:cNvPr id="50190" name="Picture 1">
          <a:extLst>
            <a:ext uri="{FF2B5EF4-FFF2-40B4-BE49-F238E27FC236}">
              <a16:creationId xmlns:a16="http://schemas.microsoft.com/office/drawing/2014/main" id="{00000000-0008-0000-0C00-00000EC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301240"/>
          <a:ext cx="4314825"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47624</xdr:colOff>
      <xdr:row>3</xdr:row>
      <xdr:rowOff>1727</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0" y="0"/>
          <a:ext cx="2276474" cy="61132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47624</xdr:colOff>
      <xdr:row>3</xdr:row>
      <xdr:rowOff>1727</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0" y="0"/>
          <a:ext cx="2276474" cy="61132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47624</xdr:colOff>
      <xdr:row>3</xdr:row>
      <xdr:rowOff>1727</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0" y="0"/>
          <a:ext cx="2276474" cy="61132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47624</xdr:colOff>
      <xdr:row>3</xdr:row>
      <xdr:rowOff>1727</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0" y="0"/>
          <a:ext cx="2276474" cy="61132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47624</xdr:colOff>
      <xdr:row>3</xdr:row>
      <xdr:rowOff>1727</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stretch>
          <a:fillRect/>
        </a:stretch>
      </xdr:blipFill>
      <xdr:spPr>
        <a:xfrm>
          <a:off x="0" y="0"/>
          <a:ext cx="2276474" cy="61132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47624</xdr:colOff>
      <xdr:row>3</xdr:row>
      <xdr:rowOff>1727</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a:stretch>
          <a:fillRect/>
        </a:stretch>
      </xdr:blipFill>
      <xdr:spPr>
        <a:xfrm>
          <a:off x="0" y="0"/>
          <a:ext cx="2276474" cy="6113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2</xdr:row>
      <xdr:rowOff>885825</xdr:rowOff>
    </xdr:from>
    <xdr:to>
      <xdr:col>2</xdr:col>
      <xdr:colOff>2286000</xdr:colOff>
      <xdr:row>3</xdr:row>
      <xdr:rowOff>2200275</xdr:rowOff>
    </xdr:to>
    <xdr:pic>
      <xdr:nvPicPr>
        <xdr:cNvPr id="22480" name="Picture 1">
          <a:extLst>
            <a:ext uri="{FF2B5EF4-FFF2-40B4-BE49-F238E27FC236}">
              <a16:creationId xmlns:a16="http://schemas.microsoft.com/office/drawing/2014/main" id="{00000000-0008-0000-0100-0000D05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0" y="2819400"/>
          <a:ext cx="447675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22481" name="Picture 8" descr="logo">
          <a:extLst>
            <a:ext uri="{FF2B5EF4-FFF2-40B4-BE49-F238E27FC236}">
              <a16:creationId xmlns:a16="http://schemas.microsoft.com/office/drawing/2014/main" id="{00000000-0008-0000-0100-0000D15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72325" y="12668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1000125</xdr:colOff>
      <xdr:row>1</xdr:row>
      <xdr:rowOff>9525</xdr:rowOff>
    </xdr:from>
    <xdr:to>
      <xdr:col>2</xdr:col>
      <xdr:colOff>1390650</xdr:colOff>
      <xdr:row>2</xdr:row>
      <xdr:rowOff>20437</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2714625" y="1209675"/>
          <a:ext cx="2771775" cy="74433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22860</xdr:colOff>
      <xdr:row>4</xdr:row>
      <xdr:rowOff>45027</xdr:rowOff>
    </xdr:from>
    <xdr:to>
      <xdr:col>14</xdr:col>
      <xdr:colOff>546100</xdr:colOff>
      <xdr:row>18</xdr:row>
      <xdr:rowOff>432377</xdr:rowOff>
    </xdr:to>
    <xdr:graphicFrame macro="">
      <xdr:nvGraphicFramePr>
        <xdr:cNvPr id="6" name="Chart 5">
          <a:extLst>
            <a:ext uri="{FF2B5EF4-FFF2-40B4-BE49-F238E27FC236}">
              <a16:creationId xmlns:a16="http://schemas.microsoft.com/office/drawing/2014/main" id="{00000000-0008-0000-1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461121</xdr:colOff>
      <xdr:row>3</xdr:row>
      <xdr:rowOff>6209</xdr:rowOff>
    </xdr:to>
    <xdr:pic>
      <xdr:nvPicPr>
        <xdr:cNvPr id="4" name="Picture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2"/>
        <a:stretch>
          <a:fillRect/>
        </a:stretch>
      </xdr:blipFill>
      <xdr:spPr>
        <a:xfrm>
          <a:off x="0" y="0"/>
          <a:ext cx="2276474" cy="61132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15240</xdr:colOff>
      <xdr:row>4</xdr:row>
      <xdr:rowOff>64771</xdr:rowOff>
    </xdr:from>
    <xdr:to>
      <xdr:col>13</xdr:col>
      <xdr:colOff>514350</xdr:colOff>
      <xdr:row>22</xdr:row>
      <xdr:rowOff>161926</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447674</xdr:colOff>
      <xdr:row>3</xdr:row>
      <xdr:rowOff>1727</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2"/>
        <a:stretch>
          <a:fillRect/>
        </a:stretch>
      </xdr:blipFill>
      <xdr:spPr>
        <a:xfrm>
          <a:off x="0" y="0"/>
          <a:ext cx="2276474" cy="61132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1276350</xdr:colOff>
      <xdr:row>1</xdr:row>
      <xdr:rowOff>0</xdr:rowOff>
    </xdr:from>
    <xdr:to>
      <xdr:col>4</xdr:col>
      <xdr:colOff>9525</xdr:colOff>
      <xdr:row>1</xdr:row>
      <xdr:rowOff>180975</xdr:rowOff>
    </xdr:to>
    <xdr:pic>
      <xdr:nvPicPr>
        <xdr:cNvPr id="45891" name="Picture 8" descr="logo">
          <a:extLst>
            <a:ext uri="{FF2B5EF4-FFF2-40B4-BE49-F238E27FC236}">
              <a16:creationId xmlns:a16="http://schemas.microsoft.com/office/drawing/2014/main" id="{00000000-0008-0000-1500-000043B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0</xdr:col>
      <xdr:colOff>4238625</xdr:colOff>
      <xdr:row>1</xdr:row>
      <xdr:rowOff>2314575</xdr:rowOff>
    </xdr:to>
    <xdr:pic>
      <xdr:nvPicPr>
        <xdr:cNvPr id="45892" name="Picture 1">
          <a:extLst>
            <a:ext uri="{FF2B5EF4-FFF2-40B4-BE49-F238E27FC236}">
              <a16:creationId xmlns:a16="http://schemas.microsoft.com/office/drawing/2014/main" id="{00000000-0008-0000-1500-000044B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66675"/>
          <a:ext cx="4162425"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95250</xdr:colOff>
      <xdr:row>9</xdr:row>
      <xdr:rowOff>28575</xdr:rowOff>
    </xdr:from>
    <xdr:to>
      <xdr:col>24</xdr:col>
      <xdr:colOff>95250</xdr:colOff>
      <xdr:row>9</xdr:row>
      <xdr:rowOff>219075</xdr:rowOff>
    </xdr:to>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7896225" y="1828800"/>
          <a:ext cx="247650" cy="190500"/>
        </a:xfrm>
        <a:prstGeom prst="rect">
          <a:avLst/>
        </a:prstGeom>
        <a:solidFill>
          <a:schemeClr val="bg1">
            <a:lumMod val="85000"/>
          </a:schemeClr>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xdr:from>
      <xdr:col>7</xdr:col>
      <xdr:colOff>76200</xdr:colOff>
      <xdr:row>9</xdr:row>
      <xdr:rowOff>19050</xdr:rowOff>
    </xdr:from>
    <xdr:to>
      <xdr:col>8</xdr:col>
      <xdr:colOff>76200</xdr:colOff>
      <xdr:row>9</xdr:row>
      <xdr:rowOff>209550</xdr:rowOff>
    </xdr:to>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2428875" y="1819275"/>
          <a:ext cx="247650" cy="190500"/>
        </a:xfrm>
        <a:prstGeom prst="rect">
          <a:avLst/>
        </a:prstGeom>
        <a:solidFill>
          <a:schemeClr val="bg1">
            <a:lumMod val="85000"/>
          </a:schemeClr>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xdr:from>
      <xdr:col>0</xdr:col>
      <xdr:colOff>83820</xdr:colOff>
      <xdr:row>9</xdr:row>
      <xdr:rowOff>0</xdr:rowOff>
    </xdr:from>
    <xdr:to>
      <xdr:col>1</xdr:col>
      <xdr:colOff>0</xdr:colOff>
      <xdr:row>9</xdr:row>
      <xdr:rowOff>190500</xdr:rowOff>
    </xdr:to>
    <xdr:sp macro="" textlink="">
      <xdr:nvSpPr>
        <xdr:cNvPr id="6" name="TextBox 5">
          <a:extLst>
            <a:ext uri="{FF2B5EF4-FFF2-40B4-BE49-F238E27FC236}">
              <a16:creationId xmlns:a16="http://schemas.microsoft.com/office/drawing/2014/main" id="{00000000-0008-0000-1600-000006000000}"/>
            </a:ext>
          </a:extLst>
        </xdr:cNvPr>
        <xdr:cNvSpPr txBox="1"/>
      </xdr:nvSpPr>
      <xdr:spPr>
        <a:xfrm>
          <a:off x="83820" y="2164080"/>
          <a:ext cx="167640" cy="190500"/>
        </a:xfrm>
        <a:prstGeom prst="rect">
          <a:avLst/>
        </a:prstGeom>
        <a:solidFill>
          <a:schemeClr val="bg1">
            <a:lumMod val="85000"/>
          </a:schemeClr>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xdr:from>
      <xdr:col>18</xdr:col>
      <xdr:colOff>95250</xdr:colOff>
      <xdr:row>9</xdr:row>
      <xdr:rowOff>0</xdr:rowOff>
    </xdr:from>
    <xdr:to>
      <xdr:col>19</xdr:col>
      <xdr:colOff>95250</xdr:colOff>
      <xdr:row>9</xdr:row>
      <xdr:rowOff>190500</xdr:rowOff>
    </xdr:to>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6286500" y="1800225"/>
          <a:ext cx="247650" cy="190500"/>
        </a:xfrm>
        <a:prstGeom prst="rect">
          <a:avLst/>
        </a:prstGeom>
        <a:solidFill>
          <a:schemeClr val="bg1">
            <a:lumMod val="85000"/>
          </a:schemeClr>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editAs="oneCell">
    <xdr:from>
      <xdr:col>13</xdr:col>
      <xdr:colOff>1000125</xdr:colOff>
      <xdr:row>3</xdr:row>
      <xdr:rowOff>0</xdr:rowOff>
    </xdr:from>
    <xdr:to>
      <xdr:col>14</xdr:col>
      <xdr:colOff>9525</xdr:colOff>
      <xdr:row>5</xdr:row>
      <xdr:rowOff>209550</xdr:rowOff>
    </xdr:to>
    <xdr:pic>
      <xdr:nvPicPr>
        <xdr:cNvPr id="47749" name="Picture 8" descr="logo">
          <a:extLst>
            <a:ext uri="{FF2B5EF4-FFF2-40B4-BE49-F238E27FC236}">
              <a16:creationId xmlns:a16="http://schemas.microsoft.com/office/drawing/2014/main" id="{00000000-0008-0000-1600-000085B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5350" y="80010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352425</xdr:colOff>
      <xdr:row>0</xdr:row>
      <xdr:rowOff>0</xdr:rowOff>
    </xdr:from>
    <xdr:to>
      <xdr:col>20</xdr:col>
      <xdr:colOff>276224</xdr:colOff>
      <xdr:row>2</xdr:row>
      <xdr:rowOff>77927</xdr:rowOff>
    </xdr:to>
    <xdr:pic>
      <xdr:nvPicPr>
        <xdr:cNvPr id="9" name="Picture 8">
          <a:extLst>
            <a:ext uri="{FF2B5EF4-FFF2-40B4-BE49-F238E27FC236}">
              <a16:creationId xmlns:a16="http://schemas.microsoft.com/office/drawing/2014/main" id="{00000000-0008-0000-1600-000009000000}"/>
            </a:ext>
          </a:extLst>
        </xdr:cNvPr>
        <xdr:cNvPicPr>
          <a:picLocks noChangeAspect="1"/>
        </xdr:cNvPicPr>
      </xdr:nvPicPr>
      <xdr:blipFill>
        <a:blip xmlns:r="http://schemas.openxmlformats.org/officeDocument/2006/relationships" r:embed="rId2"/>
        <a:stretch>
          <a:fillRect/>
        </a:stretch>
      </xdr:blipFill>
      <xdr:spPr>
        <a:xfrm>
          <a:off x="4686300" y="0"/>
          <a:ext cx="2276474" cy="6113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21132" name="Picture 8" descr="logo">
          <a:extLst>
            <a:ext uri="{FF2B5EF4-FFF2-40B4-BE49-F238E27FC236}">
              <a16:creationId xmlns:a16="http://schemas.microsoft.com/office/drawing/2014/main" id="{00000000-0008-0000-0200-00008C5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46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1762125</xdr:colOff>
          <xdr:row>1</xdr:row>
          <xdr:rowOff>95250</xdr:rowOff>
        </xdr:from>
        <xdr:to>
          <xdr:col>3</xdr:col>
          <xdr:colOff>2647950</xdr:colOff>
          <xdr:row>1</xdr:row>
          <xdr:rowOff>628650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2162175</xdr:colOff>
      <xdr:row>0</xdr:row>
      <xdr:rowOff>1</xdr:rowOff>
    </xdr:from>
    <xdr:to>
      <xdr:col>3</xdr:col>
      <xdr:colOff>1238250</xdr:colOff>
      <xdr:row>0</xdr:row>
      <xdr:rowOff>744338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076575" y="1"/>
          <a:ext cx="2771775" cy="7443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695325</xdr:colOff>
      <xdr:row>0</xdr:row>
      <xdr:rowOff>66675</xdr:rowOff>
    </xdr:from>
    <xdr:to>
      <xdr:col>5</xdr:col>
      <xdr:colOff>3810</xdr:colOff>
      <xdr:row>0</xdr:row>
      <xdr:rowOff>190500</xdr:rowOff>
    </xdr:to>
    <xdr:pic>
      <xdr:nvPicPr>
        <xdr:cNvPr id="23301" name="Picture 8" descr="logo">
          <a:extLst>
            <a:ext uri="{FF2B5EF4-FFF2-40B4-BE49-F238E27FC236}">
              <a16:creationId xmlns:a16="http://schemas.microsoft.com/office/drawing/2014/main" id="{00000000-0008-0000-0300-0000055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666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695325</xdr:colOff>
      <xdr:row>0</xdr:row>
      <xdr:rowOff>66675</xdr:rowOff>
    </xdr:from>
    <xdr:to>
      <xdr:col>5</xdr:col>
      <xdr:colOff>3810</xdr:colOff>
      <xdr:row>0</xdr:row>
      <xdr:rowOff>190500</xdr:rowOff>
    </xdr:to>
    <xdr:pic>
      <xdr:nvPicPr>
        <xdr:cNvPr id="23302" name="Picture 8" descr="logo">
          <a:extLst>
            <a:ext uri="{FF2B5EF4-FFF2-40B4-BE49-F238E27FC236}">
              <a16:creationId xmlns:a16="http://schemas.microsoft.com/office/drawing/2014/main" id="{00000000-0008-0000-0300-0000065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666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3000377</xdr:colOff>
      <xdr:row>0</xdr:row>
      <xdr:rowOff>0</xdr:rowOff>
    </xdr:from>
    <xdr:to>
      <xdr:col>3</xdr:col>
      <xdr:colOff>676275</xdr:colOff>
      <xdr:row>0</xdr:row>
      <xdr:rowOff>601095</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stretch>
          <a:fillRect/>
        </a:stretch>
      </xdr:blipFill>
      <xdr:spPr>
        <a:xfrm>
          <a:off x="3581402" y="0"/>
          <a:ext cx="2238373" cy="6010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24203" name="Picture 8" descr="logo">
          <a:extLst>
            <a:ext uri="{FF2B5EF4-FFF2-40B4-BE49-F238E27FC236}">
              <a16:creationId xmlns:a16="http://schemas.microsoft.com/office/drawing/2014/main" id="{00000000-0008-0000-0400-00008B5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2238373</xdr:colOff>
      <xdr:row>0</xdr:row>
      <xdr:rowOff>0</xdr:rowOff>
    </xdr:from>
    <xdr:to>
      <xdr:col>3</xdr:col>
      <xdr:colOff>1167410</xdr:colOff>
      <xdr:row>0</xdr:row>
      <xdr:rowOff>704850</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3486148" y="0"/>
          <a:ext cx="2624737" cy="704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1276350</xdr:colOff>
      <xdr:row>0</xdr:row>
      <xdr:rowOff>0</xdr:rowOff>
    </xdr:from>
    <xdr:to>
      <xdr:col>6</xdr:col>
      <xdr:colOff>9525</xdr:colOff>
      <xdr:row>0</xdr:row>
      <xdr:rowOff>180975</xdr:rowOff>
    </xdr:to>
    <xdr:pic>
      <xdr:nvPicPr>
        <xdr:cNvPr id="27600" name="Picture 8" descr="logo">
          <a:extLst>
            <a:ext uri="{FF2B5EF4-FFF2-40B4-BE49-F238E27FC236}">
              <a16:creationId xmlns:a16="http://schemas.microsoft.com/office/drawing/2014/main" id="{00000000-0008-0000-0500-0000D06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66674</xdr:colOff>
      <xdr:row>0</xdr:row>
      <xdr:rowOff>50948</xdr:rowOff>
    </xdr:from>
    <xdr:to>
      <xdr:col>0</xdr:col>
      <xdr:colOff>4518659</xdr:colOff>
      <xdr:row>0</xdr:row>
      <xdr:rowOff>2800350</xdr:rowOff>
    </xdr:to>
    <xdr:pic>
      <xdr:nvPicPr>
        <xdr:cNvPr id="27601" name="Picture 1">
          <a:extLst>
            <a:ext uri="{FF2B5EF4-FFF2-40B4-BE49-F238E27FC236}">
              <a16:creationId xmlns:a16="http://schemas.microsoft.com/office/drawing/2014/main" id="{00000000-0008-0000-0500-0000D16B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4" y="50948"/>
          <a:ext cx="4451985" cy="2749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561974</xdr:colOff>
      <xdr:row>3</xdr:row>
      <xdr:rowOff>30302</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9525"/>
          <a:ext cx="2276474" cy="6113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561974</xdr:colOff>
      <xdr:row>3</xdr:row>
      <xdr:rowOff>30302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0"/>
          <a:ext cx="2276474" cy="61132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561974</xdr:colOff>
      <xdr:row>3</xdr:row>
      <xdr:rowOff>49352</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0"/>
          <a:ext cx="2276474" cy="6113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2"/>
  <sheetViews>
    <sheetView tabSelected="1" view="pageBreakPreview" zoomScale="98" zoomScaleNormal="100" zoomScaleSheetLayoutView="98" workbookViewId="0">
      <selection activeCell="Q27" sqref="Q27"/>
    </sheetView>
  </sheetViews>
  <sheetFormatPr defaultRowHeight="12.75"/>
  <cols>
    <col min="14" max="14" width="13.140625" customWidth="1"/>
    <col min="15" max="15" width="17.85546875" customWidth="1"/>
    <col min="16" max="16" width="5.140625" customWidth="1"/>
  </cols>
  <sheetData>
    <row r="42" ht="13.9" customHeight="1"/>
  </sheetData>
  <printOptions horizontalCentered="1" verticalCentered="1"/>
  <pageMargins left="0" right="0" top="0" bottom="0" header="0" footer="0"/>
  <pageSetup paperSize="9" scale="95" orientation="landscape" r:id="rId1"/>
  <rowBreaks count="1" manualBreakCount="1">
    <brk id="42"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N361"/>
  <sheetViews>
    <sheetView view="pageBreakPreview" zoomScaleNormal="100" zoomScaleSheetLayoutView="100" workbookViewId="0">
      <selection activeCell="Q27" sqref="Q27"/>
    </sheetView>
  </sheetViews>
  <sheetFormatPr defaultRowHeight="12.75"/>
  <cols>
    <col min="1" max="1" width="25.7109375" customWidth="1"/>
    <col min="2" max="2" width="12.7109375" customWidth="1"/>
    <col min="3" max="3" width="11.7109375" style="64" customWidth="1"/>
    <col min="4" max="13" width="11.7109375" customWidth="1"/>
    <col min="14" max="14" width="25.7109375" customWidth="1"/>
    <col min="15" max="15" width="16" customWidth="1"/>
    <col min="16" max="16" width="1.28515625" customWidth="1"/>
  </cols>
  <sheetData>
    <row r="1" spans="1:14" s="28" customFormat="1" ht="10.5" customHeight="1">
      <c r="A1" s="424"/>
      <c r="B1" s="424"/>
      <c r="C1" s="424"/>
      <c r="D1" s="424"/>
      <c r="E1" s="424"/>
      <c r="F1" s="424"/>
      <c r="G1" s="424"/>
      <c r="H1" s="424"/>
      <c r="I1" s="424"/>
      <c r="J1" s="424"/>
      <c r="K1" s="424"/>
      <c r="L1" s="424"/>
      <c r="M1" s="424"/>
      <c r="N1" s="424"/>
    </row>
    <row r="2" spans="1:14" s="64" customFormat="1" ht="18">
      <c r="A2" s="407" t="s">
        <v>0</v>
      </c>
      <c r="B2" s="407"/>
      <c r="C2" s="407"/>
      <c r="D2" s="407"/>
      <c r="E2" s="407"/>
      <c r="F2" s="407"/>
      <c r="G2" s="407"/>
      <c r="H2" s="407"/>
      <c r="I2" s="407"/>
      <c r="J2" s="407"/>
      <c r="K2" s="407"/>
      <c r="L2" s="407"/>
      <c r="M2" s="407"/>
      <c r="N2" s="407"/>
    </row>
    <row r="3" spans="1:14" s="64" customFormat="1" ht="15.75" customHeight="1">
      <c r="A3" s="408" t="s">
        <v>178</v>
      </c>
      <c r="B3" s="408"/>
      <c r="C3" s="408"/>
      <c r="D3" s="408"/>
      <c r="E3" s="408"/>
      <c r="F3" s="408"/>
      <c r="G3" s="408"/>
      <c r="H3" s="408"/>
      <c r="I3" s="408"/>
      <c r="J3" s="408"/>
      <c r="K3" s="408"/>
      <c r="L3" s="408"/>
      <c r="M3" s="408"/>
      <c r="N3" s="408"/>
    </row>
    <row r="4" spans="1:14" s="64" customFormat="1" ht="15.75">
      <c r="A4" s="409">
        <v>2022</v>
      </c>
      <c r="B4" s="409"/>
      <c r="C4" s="409"/>
      <c r="D4" s="409"/>
      <c r="E4" s="409"/>
      <c r="F4" s="409"/>
      <c r="G4" s="409"/>
      <c r="H4" s="409"/>
      <c r="I4" s="409"/>
      <c r="J4" s="409"/>
      <c r="K4" s="409"/>
      <c r="L4" s="409"/>
      <c r="M4" s="409"/>
      <c r="N4" s="409"/>
    </row>
    <row r="5" spans="1:14" s="64" customFormat="1" ht="15.75">
      <c r="A5" s="410" t="s">
        <v>230</v>
      </c>
      <c r="B5" s="410"/>
      <c r="C5" s="410"/>
      <c r="D5" s="410"/>
      <c r="E5" s="410"/>
      <c r="F5" s="410"/>
      <c r="G5" s="410"/>
      <c r="H5" s="410"/>
      <c r="I5" s="410"/>
      <c r="J5" s="410"/>
      <c r="K5" s="410"/>
      <c r="L5" s="410"/>
      <c r="M5" s="410"/>
      <c r="N5" s="410"/>
    </row>
    <row r="6" spans="1:14" s="64" customFormat="1" ht="15.75">
      <c r="A6" s="1" t="s">
        <v>74</v>
      </c>
      <c r="B6" s="65"/>
      <c r="C6" s="65"/>
      <c r="D6" s="65"/>
      <c r="E6" s="65"/>
      <c r="F6" s="65"/>
      <c r="G6" s="65"/>
      <c r="H6" s="65"/>
      <c r="I6" s="65"/>
      <c r="J6" s="65"/>
      <c r="K6" s="65"/>
      <c r="L6" s="31"/>
      <c r="M6" s="65"/>
      <c r="N6" s="30" t="s">
        <v>127</v>
      </c>
    </row>
    <row r="7" spans="1:14" s="64" customFormat="1" ht="23.25" customHeight="1">
      <c r="A7" s="411" t="s">
        <v>117</v>
      </c>
      <c r="B7" s="411" t="s">
        <v>118</v>
      </c>
      <c r="C7" s="414" t="s">
        <v>120</v>
      </c>
      <c r="D7" s="414"/>
      <c r="E7" s="414"/>
      <c r="F7" s="414"/>
      <c r="G7" s="414"/>
      <c r="H7" s="414"/>
      <c r="I7" s="414"/>
      <c r="J7" s="414"/>
      <c r="K7" s="414"/>
      <c r="L7" s="414"/>
      <c r="M7" s="415" t="s">
        <v>119</v>
      </c>
      <c r="N7" s="415" t="s">
        <v>8</v>
      </c>
    </row>
    <row r="8" spans="1:14" s="66" customFormat="1" ht="22.9" customHeight="1">
      <c r="A8" s="412"/>
      <c r="B8" s="412"/>
      <c r="C8" s="75" t="s">
        <v>2</v>
      </c>
      <c r="D8" s="75" t="s">
        <v>3</v>
      </c>
      <c r="E8" s="75" t="s">
        <v>78</v>
      </c>
      <c r="F8" s="75" t="s">
        <v>77</v>
      </c>
      <c r="G8" s="75" t="s">
        <v>4</v>
      </c>
      <c r="H8" s="75" t="s">
        <v>76</v>
      </c>
      <c r="I8" s="75" t="s">
        <v>5</v>
      </c>
      <c r="J8" s="75" t="s">
        <v>75</v>
      </c>
      <c r="K8" s="75" t="s">
        <v>6</v>
      </c>
      <c r="L8" s="75" t="s">
        <v>7</v>
      </c>
      <c r="M8" s="416"/>
      <c r="N8" s="416"/>
    </row>
    <row r="9" spans="1:14" s="66" customFormat="1" ht="21.6" customHeight="1">
      <c r="A9" s="413"/>
      <c r="B9" s="413"/>
      <c r="C9" s="99" t="s">
        <v>9</v>
      </c>
      <c r="D9" s="76" t="s">
        <v>209</v>
      </c>
      <c r="E9" s="76" t="s">
        <v>208</v>
      </c>
      <c r="F9" s="76" t="s">
        <v>207</v>
      </c>
      <c r="G9" s="76" t="s">
        <v>10</v>
      </c>
      <c r="H9" s="76" t="s">
        <v>205</v>
      </c>
      <c r="I9" s="76" t="s">
        <v>204</v>
      </c>
      <c r="J9" s="76" t="s">
        <v>206</v>
      </c>
      <c r="K9" s="76" t="s">
        <v>11</v>
      </c>
      <c r="L9" s="76" t="s">
        <v>12</v>
      </c>
      <c r="M9" s="417"/>
      <c r="N9" s="417"/>
    </row>
    <row r="10" spans="1:14" s="67" customFormat="1" ht="13.5" thickBot="1">
      <c r="A10" s="401" t="s">
        <v>13</v>
      </c>
      <c r="B10" s="140" t="s">
        <v>14</v>
      </c>
      <c r="C10" s="177">
        <f>SUM(D10:L10)</f>
        <v>465</v>
      </c>
      <c r="D10" s="168">
        <v>59</v>
      </c>
      <c r="E10" s="167">
        <v>0</v>
      </c>
      <c r="F10" s="168">
        <v>0</v>
      </c>
      <c r="G10" s="167">
        <v>0</v>
      </c>
      <c r="H10" s="168">
        <v>0</v>
      </c>
      <c r="I10" s="168">
        <v>404</v>
      </c>
      <c r="J10" s="167">
        <v>2</v>
      </c>
      <c r="K10" s="167">
        <v>0</v>
      </c>
      <c r="L10" s="168">
        <v>0</v>
      </c>
      <c r="M10" s="134" t="s">
        <v>15</v>
      </c>
      <c r="N10" s="392" t="s">
        <v>16</v>
      </c>
    </row>
    <row r="11" spans="1:14" s="67" customFormat="1" ht="13.5" thickBot="1">
      <c r="A11" s="418"/>
      <c r="B11" s="143" t="s">
        <v>17</v>
      </c>
      <c r="C11" s="171">
        <f t="shared" ref="C11:C74" si="0">SUM(D11:L11)</f>
        <v>5080683</v>
      </c>
      <c r="D11" s="155">
        <v>103909</v>
      </c>
      <c r="E11" s="167">
        <v>0</v>
      </c>
      <c r="F11" s="168">
        <v>0</v>
      </c>
      <c r="G11" s="167">
        <v>0</v>
      </c>
      <c r="H11" s="168">
        <v>0</v>
      </c>
      <c r="I11" s="168">
        <v>4976426</v>
      </c>
      <c r="J11" s="167">
        <v>348</v>
      </c>
      <c r="K11" s="167">
        <v>0</v>
      </c>
      <c r="L11" s="168">
        <v>0</v>
      </c>
      <c r="M11" s="134" t="s">
        <v>18</v>
      </c>
      <c r="N11" s="426"/>
    </row>
    <row r="12" spans="1:14" s="67" customFormat="1" ht="13.5" thickBot="1">
      <c r="A12" s="418"/>
      <c r="B12" s="143" t="s">
        <v>19</v>
      </c>
      <c r="C12" s="171">
        <f t="shared" si="0"/>
        <v>2569138</v>
      </c>
      <c r="D12" s="155">
        <v>20195</v>
      </c>
      <c r="E12" s="167">
        <v>0</v>
      </c>
      <c r="F12" s="168">
        <v>0</v>
      </c>
      <c r="G12" s="167">
        <v>0</v>
      </c>
      <c r="H12" s="168">
        <v>0</v>
      </c>
      <c r="I12" s="168">
        <v>2548839</v>
      </c>
      <c r="J12" s="167">
        <v>104</v>
      </c>
      <c r="K12" s="167">
        <v>0</v>
      </c>
      <c r="L12" s="168">
        <v>0</v>
      </c>
      <c r="M12" s="134" t="s">
        <v>299</v>
      </c>
      <c r="N12" s="426"/>
    </row>
    <row r="13" spans="1:14" s="67" customFormat="1" ht="13.5" thickBot="1">
      <c r="A13" s="421" t="s">
        <v>300</v>
      </c>
      <c r="B13" s="142" t="s">
        <v>14</v>
      </c>
      <c r="C13" s="170">
        <f t="shared" si="0"/>
        <v>4</v>
      </c>
      <c r="D13" s="160">
        <v>3</v>
      </c>
      <c r="E13" s="160">
        <v>0</v>
      </c>
      <c r="F13" s="160">
        <v>0</v>
      </c>
      <c r="G13" s="160">
        <v>0</v>
      </c>
      <c r="H13" s="160">
        <v>1</v>
      </c>
      <c r="I13" s="160">
        <v>0</v>
      </c>
      <c r="J13" s="160">
        <v>0</v>
      </c>
      <c r="K13" s="160">
        <v>0</v>
      </c>
      <c r="L13" s="160">
        <v>0</v>
      </c>
      <c r="M13" s="133" t="s">
        <v>15</v>
      </c>
      <c r="N13" s="425" t="s">
        <v>301</v>
      </c>
    </row>
    <row r="14" spans="1:14" s="67" customFormat="1" ht="13.5" thickBot="1">
      <c r="A14" s="421"/>
      <c r="B14" s="142" t="s">
        <v>17</v>
      </c>
      <c r="C14" s="170">
        <f t="shared" si="0"/>
        <v>24207</v>
      </c>
      <c r="D14" s="160">
        <v>1510</v>
      </c>
      <c r="E14" s="160">
        <v>0</v>
      </c>
      <c r="F14" s="160">
        <v>0</v>
      </c>
      <c r="G14" s="160">
        <v>0</v>
      </c>
      <c r="H14" s="160">
        <v>22697</v>
      </c>
      <c r="I14" s="160">
        <v>0</v>
      </c>
      <c r="J14" s="160">
        <v>0</v>
      </c>
      <c r="K14" s="160">
        <v>0</v>
      </c>
      <c r="L14" s="160">
        <v>0</v>
      </c>
      <c r="M14" s="133" t="s">
        <v>18</v>
      </c>
      <c r="N14" s="425"/>
    </row>
    <row r="15" spans="1:14" s="67" customFormat="1" ht="13.5" thickBot="1">
      <c r="A15" s="421"/>
      <c r="B15" s="142" t="s">
        <v>19</v>
      </c>
      <c r="C15" s="170">
        <f t="shared" si="0"/>
        <v>13342</v>
      </c>
      <c r="D15" s="160">
        <v>668</v>
      </c>
      <c r="E15" s="160">
        <v>0</v>
      </c>
      <c r="F15" s="160">
        <v>0</v>
      </c>
      <c r="G15" s="160">
        <v>0</v>
      </c>
      <c r="H15" s="160">
        <v>12674</v>
      </c>
      <c r="I15" s="160">
        <v>0</v>
      </c>
      <c r="J15" s="160">
        <v>0</v>
      </c>
      <c r="K15" s="160">
        <v>0</v>
      </c>
      <c r="L15" s="160">
        <v>0</v>
      </c>
      <c r="M15" s="133" t="s">
        <v>299</v>
      </c>
      <c r="N15" s="425"/>
    </row>
    <row r="16" spans="1:14" s="67" customFormat="1" ht="13.5" thickBot="1">
      <c r="A16" s="418" t="s">
        <v>309</v>
      </c>
      <c r="B16" s="137" t="s">
        <v>14</v>
      </c>
      <c r="C16" s="171">
        <f t="shared" si="0"/>
        <v>6</v>
      </c>
      <c r="D16" s="157">
        <v>1</v>
      </c>
      <c r="E16" s="157">
        <v>0</v>
      </c>
      <c r="F16" s="157">
        <v>4</v>
      </c>
      <c r="G16" s="157">
        <v>0</v>
      </c>
      <c r="H16" s="157">
        <v>0</v>
      </c>
      <c r="I16" s="157">
        <v>1</v>
      </c>
      <c r="J16" s="157">
        <v>0</v>
      </c>
      <c r="K16" s="157">
        <v>0</v>
      </c>
      <c r="L16" s="157">
        <v>0</v>
      </c>
      <c r="M16" s="134" t="s">
        <v>15</v>
      </c>
      <c r="N16" s="426" t="s">
        <v>308</v>
      </c>
    </row>
    <row r="17" spans="1:14" s="67" customFormat="1" ht="13.5" thickBot="1">
      <c r="A17" s="418"/>
      <c r="B17" s="143" t="s">
        <v>17</v>
      </c>
      <c r="C17" s="171">
        <f t="shared" si="0"/>
        <v>213740</v>
      </c>
      <c r="D17" s="157">
        <v>929</v>
      </c>
      <c r="E17" s="157">
        <v>0</v>
      </c>
      <c r="F17" s="157">
        <v>202856</v>
      </c>
      <c r="G17" s="157">
        <v>0</v>
      </c>
      <c r="H17" s="157">
        <v>0</v>
      </c>
      <c r="I17" s="157">
        <v>9955</v>
      </c>
      <c r="J17" s="157">
        <v>0</v>
      </c>
      <c r="K17" s="157">
        <v>0</v>
      </c>
      <c r="L17" s="157">
        <v>0</v>
      </c>
      <c r="M17" s="134" t="s">
        <v>18</v>
      </c>
      <c r="N17" s="426"/>
    </row>
    <row r="18" spans="1:14" s="67" customFormat="1" ht="13.5" thickBot="1">
      <c r="A18" s="418"/>
      <c r="B18" s="143" t="s">
        <v>19</v>
      </c>
      <c r="C18" s="171">
        <f t="shared" si="0"/>
        <v>66734</v>
      </c>
      <c r="D18" s="157">
        <v>929</v>
      </c>
      <c r="E18" s="157">
        <v>0</v>
      </c>
      <c r="F18" s="157">
        <v>60856</v>
      </c>
      <c r="G18" s="157">
        <v>0</v>
      </c>
      <c r="H18" s="157">
        <v>0</v>
      </c>
      <c r="I18" s="157">
        <v>4949</v>
      </c>
      <c r="J18" s="157">
        <v>0</v>
      </c>
      <c r="K18" s="157">
        <v>0</v>
      </c>
      <c r="L18" s="157">
        <v>0</v>
      </c>
      <c r="M18" s="134" t="s">
        <v>299</v>
      </c>
      <c r="N18" s="426"/>
    </row>
    <row r="19" spans="1:14" s="67" customFormat="1" ht="13.5" thickBot="1">
      <c r="A19" s="421" t="s">
        <v>241</v>
      </c>
      <c r="B19" s="142" t="s">
        <v>14</v>
      </c>
      <c r="C19" s="170">
        <f t="shared" si="0"/>
        <v>3</v>
      </c>
      <c r="D19" s="160">
        <v>1</v>
      </c>
      <c r="E19" s="160">
        <v>0</v>
      </c>
      <c r="F19" s="160">
        <v>0</v>
      </c>
      <c r="G19" s="160">
        <v>0</v>
      </c>
      <c r="H19" s="160">
        <v>0</v>
      </c>
      <c r="I19" s="160">
        <v>2</v>
      </c>
      <c r="J19" s="160">
        <v>0</v>
      </c>
      <c r="K19" s="160">
        <v>0</v>
      </c>
      <c r="L19" s="160">
        <v>0</v>
      </c>
      <c r="M19" s="133" t="s">
        <v>15</v>
      </c>
      <c r="N19" s="425" t="s">
        <v>319</v>
      </c>
    </row>
    <row r="20" spans="1:14" s="67" customFormat="1" ht="13.5" thickBot="1">
      <c r="A20" s="421"/>
      <c r="B20" s="142" t="s">
        <v>17</v>
      </c>
      <c r="C20" s="170">
        <f t="shared" si="0"/>
        <v>4473</v>
      </c>
      <c r="D20" s="160">
        <v>3475</v>
      </c>
      <c r="E20" s="160">
        <v>0</v>
      </c>
      <c r="F20" s="160">
        <v>0</v>
      </c>
      <c r="G20" s="160">
        <v>0</v>
      </c>
      <c r="H20" s="160">
        <v>0</v>
      </c>
      <c r="I20" s="160">
        <v>998</v>
      </c>
      <c r="J20" s="160">
        <v>0</v>
      </c>
      <c r="K20" s="160">
        <v>0</v>
      </c>
      <c r="L20" s="160">
        <v>0</v>
      </c>
      <c r="M20" s="133" t="s">
        <v>18</v>
      </c>
      <c r="N20" s="425"/>
    </row>
    <row r="21" spans="1:14" s="67" customFormat="1" ht="13.5" thickBot="1">
      <c r="A21" s="421"/>
      <c r="B21" s="142" t="s">
        <v>19</v>
      </c>
      <c r="C21" s="170">
        <f t="shared" si="0"/>
        <v>1695</v>
      </c>
      <c r="D21" s="160">
        <v>1043</v>
      </c>
      <c r="E21" s="160">
        <v>0</v>
      </c>
      <c r="F21" s="160">
        <v>0</v>
      </c>
      <c r="G21" s="160">
        <v>0</v>
      </c>
      <c r="H21" s="160">
        <v>0</v>
      </c>
      <c r="I21" s="160">
        <v>652</v>
      </c>
      <c r="J21" s="160">
        <v>0</v>
      </c>
      <c r="K21" s="160">
        <v>0</v>
      </c>
      <c r="L21" s="160">
        <v>0</v>
      </c>
      <c r="M21" s="133" t="s">
        <v>299</v>
      </c>
      <c r="N21" s="425"/>
    </row>
    <row r="22" spans="1:14" s="67" customFormat="1" ht="13.5" thickBot="1">
      <c r="A22" s="418" t="s">
        <v>22</v>
      </c>
      <c r="B22" s="137" t="s">
        <v>14</v>
      </c>
      <c r="C22" s="171">
        <f t="shared" si="0"/>
        <v>3</v>
      </c>
      <c r="D22" s="157">
        <v>2</v>
      </c>
      <c r="E22" s="157">
        <v>0</v>
      </c>
      <c r="F22" s="157">
        <v>1</v>
      </c>
      <c r="G22" s="157">
        <v>0</v>
      </c>
      <c r="H22" s="157">
        <v>0</v>
      </c>
      <c r="I22" s="157">
        <v>0</v>
      </c>
      <c r="J22" s="157">
        <v>0</v>
      </c>
      <c r="K22" s="157">
        <v>0</v>
      </c>
      <c r="L22" s="157">
        <v>0</v>
      </c>
      <c r="M22" s="134" t="s">
        <v>15</v>
      </c>
      <c r="N22" s="426" t="s">
        <v>23</v>
      </c>
    </row>
    <row r="23" spans="1:14" s="67" customFormat="1" ht="13.5" thickBot="1">
      <c r="A23" s="418"/>
      <c r="B23" s="143" t="s">
        <v>17</v>
      </c>
      <c r="C23" s="171">
        <f>SUM(D23:L23)</f>
        <v>132708</v>
      </c>
      <c r="D23" s="157">
        <v>75016</v>
      </c>
      <c r="E23" s="157">
        <v>0</v>
      </c>
      <c r="F23" s="157">
        <v>57692</v>
      </c>
      <c r="G23" s="157">
        <v>0</v>
      </c>
      <c r="H23" s="157">
        <v>0</v>
      </c>
      <c r="I23" s="157">
        <v>0</v>
      </c>
      <c r="J23" s="157">
        <v>0</v>
      </c>
      <c r="K23" s="157">
        <v>0</v>
      </c>
      <c r="L23" s="157">
        <v>0</v>
      </c>
      <c r="M23" s="134" t="s">
        <v>18</v>
      </c>
      <c r="N23" s="426"/>
    </row>
    <row r="24" spans="1:14" s="67" customFormat="1" ht="13.5" thickBot="1">
      <c r="A24" s="418"/>
      <c r="B24" s="143" t="s">
        <v>19</v>
      </c>
      <c r="C24" s="171">
        <f>SUM(D24:L24)</f>
        <v>48449</v>
      </c>
      <c r="D24" s="157">
        <v>27412</v>
      </c>
      <c r="E24" s="157">
        <v>0</v>
      </c>
      <c r="F24" s="157">
        <v>21037</v>
      </c>
      <c r="G24" s="157">
        <v>0</v>
      </c>
      <c r="H24" s="157">
        <v>0</v>
      </c>
      <c r="I24" s="157">
        <v>0</v>
      </c>
      <c r="J24" s="157">
        <v>0</v>
      </c>
      <c r="K24" s="157">
        <v>0</v>
      </c>
      <c r="L24" s="157">
        <v>0</v>
      </c>
      <c r="M24" s="134" t="s">
        <v>299</v>
      </c>
      <c r="N24" s="426"/>
    </row>
    <row r="25" spans="1:14" s="67" customFormat="1" ht="13.5" thickBot="1">
      <c r="A25" s="421" t="s">
        <v>369</v>
      </c>
      <c r="B25" s="142" t="s">
        <v>14</v>
      </c>
      <c r="C25" s="170">
        <f>SUM(D25:L25)</f>
        <v>1</v>
      </c>
      <c r="D25" s="160">
        <v>1</v>
      </c>
      <c r="E25" s="160">
        <v>0</v>
      </c>
      <c r="F25" s="160">
        <v>0</v>
      </c>
      <c r="G25" s="160">
        <v>0</v>
      </c>
      <c r="H25" s="160">
        <v>0</v>
      </c>
      <c r="I25" s="160">
        <v>0</v>
      </c>
      <c r="J25" s="160">
        <v>0</v>
      </c>
      <c r="K25" s="160">
        <v>0</v>
      </c>
      <c r="L25" s="160">
        <v>0</v>
      </c>
      <c r="M25" s="133" t="s">
        <v>15</v>
      </c>
      <c r="N25" s="425" t="s">
        <v>370</v>
      </c>
    </row>
    <row r="26" spans="1:14" s="67" customFormat="1" ht="13.5" thickBot="1">
      <c r="A26" s="421"/>
      <c r="B26" s="142" t="s">
        <v>17</v>
      </c>
      <c r="C26" s="170">
        <f t="shared" si="0"/>
        <v>5210</v>
      </c>
      <c r="D26" s="160">
        <v>5210</v>
      </c>
      <c r="E26" s="160">
        <v>0</v>
      </c>
      <c r="F26" s="160">
        <v>0</v>
      </c>
      <c r="G26" s="160">
        <v>0</v>
      </c>
      <c r="H26" s="160">
        <v>0</v>
      </c>
      <c r="I26" s="160">
        <v>0</v>
      </c>
      <c r="J26" s="160">
        <v>0</v>
      </c>
      <c r="K26" s="160">
        <v>0</v>
      </c>
      <c r="L26" s="160">
        <v>0</v>
      </c>
      <c r="M26" s="133" t="s">
        <v>18</v>
      </c>
      <c r="N26" s="425"/>
    </row>
    <row r="27" spans="1:14" s="67" customFormat="1" ht="13.5" thickBot="1">
      <c r="A27" s="421"/>
      <c r="B27" s="142" t="s">
        <v>19</v>
      </c>
      <c r="C27" s="170">
        <f t="shared" si="0"/>
        <v>1563</v>
      </c>
      <c r="D27" s="160">
        <v>1563</v>
      </c>
      <c r="E27" s="160">
        <v>0</v>
      </c>
      <c r="F27" s="160">
        <v>0</v>
      </c>
      <c r="G27" s="160">
        <v>0</v>
      </c>
      <c r="H27" s="160">
        <v>0</v>
      </c>
      <c r="I27" s="160">
        <v>0</v>
      </c>
      <c r="J27" s="160">
        <v>0</v>
      </c>
      <c r="K27" s="160">
        <v>0</v>
      </c>
      <c r="L27" s="160">
        <v>0</v>
      </c>
      <c r="M27" s="133" t="s">
        <v>299</v>
      </c>
      <c r="N27" s="425"/>
    </row>
    <row r="28" spans="1:14" s="67" customFormat="1" ht="13.5" thickBot="1">
      <c r="A28" s="418" t="s">
        <v>223</v>
      </c>
      <c r="B28" s="137" t="s">
        <v>14</v>
      </c>
      <c r="C28" s="171">
        <f t="shared" si="0"/>
        <v>7</v>
      </c>
      <c r="D28" s="157">
        <v>0</v>
      </c>
      <c r="E28" s="157">
        <v>0</v>
      </c>
      <c r="F28" s="157">
        <v>1</v>
      </c>
      <c r="G28" s="157">
        <v>0</v>
      </c>
      <c r="H28" s="157">
        <v>0</v>
      </c>
      <c r="I28" s="157">
        <v>4</v>
      </c>
      <c r="J28" s="157">
        <v>2</v>
      </c>
      <c r="K28" s="157">
        <v>0</v>
      </c>
      <c r="L28" s="157">
        <v>0</v>
      </c>
      <c r="M28" s="134" t="s">
        <v>15</v>
      </c>
      <c r="N28" s="426" t="s">
        <v>222</v>
      </c>
    </row>
    <row r="29" spans="1:14" s="67" customFormat="1" ht="13.5" thickBot="1">
      <c r="A29" s="418"/>
      <c r="B29" s="143" t="s">
        <v>17</v>
      </c>
      <c r="C29" s="171">
        <f t="shared" si="0"/>
        <v>41576</v>
      </c>
      <c r="D29" s="157">
        <v>0</v>
      </c>
      <c r="E29" s="157">
        <v>0</v>
      </c>
      <c r="F29" s="157">
        <v>20594</v>
      </c>
      <c r="G29" s="157">
        <v>0</v>
      </c>
      <c r="H29" s="157">
        <v>0</v>
      </c>
      <c r="I29" s="157">
        <v>20024</v>
      </c>
      <c r="J29" s="157">
        <v>958</v>
      </c>
      <c r="K29" s="157">
        <v>0</v>
      </c>
      <c r="L29" s="157">
        <v>0</v>
      </c>
      <c r="M29" s="134" t="s">
        <v>18</v>
      </c>
      <c r="N29" s="426"/>
    </row>
    <row r="30" spans="1:14" s="67" customFormat="1" ht="13.5" thickBot="1">
      <c r="A30" s="418"/>
      <c r="B30" s="143" t="s">
        <v>19</v>
      </c>
      <c r="C30" s="171">
        <f t="shared" si="0"/>
        <v>14773</v>
      </c>
      <c r="D30" s="157">
        <v>0</v>
      </c>
      <c r="E30" s="157">
        <v>0</v>
      </c>
      <c r="F30" s="157">
        <v>6178</v>
      </c>
      <c r="G30" s="157">
        <v>0</v>
      </c>
      <c r="H30" s="157">
        <v>0</v>
      </c>
      <c r="I30" s="157">
        <v>8384</v>
      </c>
      <c r="J30" s="157">
        <v>211</v>
      </c>
      <c r="K30" s="157">
        <v>0</v>
      </c>
      <c r="L30" s="157">
        <v>0</v>
      </c>
      <c r="M30" s="134" t="s">
        <v>299</v>
      </c>
      <c r="N30" s="426"/>
    </row>
    <row r="31" spans="1:14" s="67" customFormat="1" ht="13.5" thickBot="1">
      <c r="A31" s="421" t="s">
        <v>371</v>
      </c>
      <c r="B31" s="142" t="s">
        <v>14</v>
      </c>
      <c r="C31" s="170">
        <f t="shared" si="0"/>
        <v>1</v>
      </c>
      <c r="D31" s="160">
        <v>0</v>
      </c>
      <c r="E31" s="160">
        <v>0</v>
      </c>
      <c r="F31" s="160">
        <v>0</v>
      </c>
      <c r="G31" s="160">
        <v>0</v>
      </c>
      <c r="H31" s="160">
        <v>0</v>
      </c>
      <c r="I31" s="160">
        <v>1</v>
      </c>
      <c r="J31" s="160">
        <v>0</v>
      </c>
      <c r="K31" s="160">
        <v>0</v>
      </c>
      <c r="L31" s="160">
        <v>0</v>
      </c>
      <c r="M31" s="133" t="s">
        <v>15</v>
      </c>
      <c r="N31" s="425" t="s">
        <v>372</v>
      </c>
    </row>
    <row r="32" spans="1:14" s="67" customFormat="1" ht="13.5" thickBot="1">
      <c r="A32" s="421"/>
      <c r="B32" s="142" t="s">
        <v>17</v>
      </c>
      <c r="C32" s="170">
        <f t="shared" si="0"/>
        <v>499</v>
      </c>
      <c r="D32" s="160">
        <v>0</v>
      </c>
      <c r="E32" s="160">
        <v>0</v>
      </c>
      <c r="F32" s="160">
        <v>0</v>
      </c>
      <c r="G32" s="160">
        <v>0</v>
      </c>
      <c r="H32" s="160">
        <v>0</v>
      </c>
      <c r="I32" s="160">
        <v>499</v>
      </c>
      <c r="J32" s="160"/>
      <c r="K32" s="160">
        <v>0</v>
      </c>
      <c r="L32" s="160">
        <v>0</v>
      </c>
      <c r="M32" s="133" t="s">
        <v>18</v>
      </c>
      <c r="N32" s="425"/>
    </row>
    <row r="33" spans="1:14" s="67" customFormat="1" ht="13.5" thickBot="1">
      <c r="A33" s="421"/>
      <c r="B33" s="142" t="s">
        <v>19</v>
      </c>
      <c r="C33" s="170">
        <f t="shared" si="0"/>
        <v>326</v>
      </c>
      <c r="D33" s="160">
        <v>0</v>
      </c>
      <c r="E33" s="160">
        <v>0</v>
      </c>
      <c r="F33" s="160">
        <v>0</v>
      </c>
      <c r="G33" s="160">
        <v>0</v>
      </c>
      <c r="H33" s="160">
        <v>0</v>
      </c>
      <c r="I33" s="160">
        <v>326</v>
      </c>
      <c r="J33" s="160"/>
      <c r="K33" s="160">
        <v>0</v>
      </c>
      <c r="L33" s="160">
        <v>0</v>
      </c>
      <c r="M33" s="133" t="s">
        <v>299</v>
      </c>
      <c r="N33" s="425"/>
    </row>
    <row r="34" spans="1:14" s="67" customFormat="1" ht="13.5" thickBot="1">
      <c r="A34" s="418" t="s">
        <v>373</v>
      </c>
      <c r="B34" s="137" t="s">
        <v>14</v>
      </c>
      <c r="C34" s="171">
        <f t="shared" si="0"/>
        <v>1</v>
      </c>
      <c r="D34" s="157">
        <v>0</v>
      </c>
      <c r="E34" s="157">
        <v>0</v>
      </c>
      <c r="F34" s="157">
        <v>0</v>
      </c>
      <c r="G34" s="157">
        <v>0</v>
      </c>
      <c r="H34" s="157">
        <v>1</v>
      </c>
      <c r="I34" s="157">
        <v>0</v>
      </c>
      <c r="J34" s="157">
        <v>0</v>
      </c>
      <c r="K34" s="157">
        <v>0</v>
      </c>
      <c r="L34" s="157">
        <v>0</v>
      </c>
      <c r="M34" s="134" t="s">
        <v>15</v>
      </c>
      <c r="N34" s="426" t="s">
        <v>353</v>
      </c>
    </row>
    <row r="35" spans="1:14" s="67" customFormat="1" ht="13.5" thickBot="1">
      <c r="A35" s="418"/>
      <c r="B35" s="143" t="s">
        <v>17</v>
      </c>
      <c r="C35" s="171">
        <f t="shared" si="0"/>
        <v>33295</v>
      </c>
      <c r="D35" s="157">
        <v>0</v>
      </c>
      <c r="E35" s="157">
        <v>0</v>
      </c>
      <c r="F35" s="157">
        <v>0</v>
      </c>
      <c r="G35" s="157">
        <v>0</v>
      </c>
      <c r="H35" s="157">
        <v>33295</v>
      </c>
      <c r="I35" s="157">
        <v>0</v>
      </c>
      <c r="J35" s="157">
        <v>0</v>
      </c>
      <c r="K35" s="157">
        <v>0</v>
      </c>
      <c r="L35" s="157">
        <v>0</v>
      </c>
      <c r="M35" s="134" t="s">
        <v>18</v>
      </c>
      <c r="N35" s="426"/>
    </row>
    <row r="36" spans="1:14" s="67" customFormat="1" ht="13.5" thickBot="1">
      <c r="A36" s="418"/>
      <c r="B36" s="143" t="s">
        <v>19</v>
      </c>
      <c r="C36" s="171">
        <f t="shared" si="0"/>
        <v>19294</v>
      </c>
      <c r="D36" s="157">
        <v>0</v>
      </c>
      <c r="E36" s="157">
        <v>0</v>
      </c>
      <c r="F36" s="157">
        <v>0</v>
      </c>
      <c r="G36" s="157">
        <v>0</v>
      </c>
      <c r="H36" s="157">
        <v>19294</v>
      </c>
      <c r="I36" s="157">
        <v>0</v>
      </c>
      <c r="J36" s="157">
        <v>0</v>
      </c>
      <c r="K36" s="157">
        <v>0</v>
      </c>
      <c r="L36" s="157">
        <v>0</v>
      </c>
      <c r="M36" s="134" t="s">
        <v>299</v>
      </c>
      <c r="N36" s="426"/>
    </row>
    <row r="37" spans="1:14" s="67" customFormat="1" ht="13.5" thickBot="1">
      <c r="A37" s="421" t="s">
        <v>374</v>
      </c>
      <c r="B37" s="142" t="s">
        <v>14</v>
      </c>
      <c r="C37" s="170">
        <f t="shared" si="0"/>
        <v>1</v>
      </c>
      <c r="D37" s="160">
        <v>0</v>
      </c>
      <c r="E37" s="160">
        <v>0</v>
      </c>
      <c r="F37" s="160">
        <v>0</v>
      </c>
      <c r="G37" s="160">
        <v>0</v>
      </c>
      <c r="H37" s="160">
        <v>1</v>
      </c>
      <c r="I37" s="160">
        <v>0</v>
      </c>
      <c r="J37" s="160">
        <v>0</v>
      </c>
      <c r="K37" s="160">
        <v>0</v>
      </c>
      <c r="L37" s="160">
        <v>0</v>
      </c>
      <c r="M37" s="133" t="s">
        <v>15</v>
      </c>
      <c r="N37" s="425" t="s">
        <v>375</v>
      </c>
    </row>
    <row r="38" spans="1:14" s="67" customFormat="1" ht="13.5" thickBot="1">
      <c r="A38" s="421"/>
      <c r="B38" s="142" t="s">
        <v>17</v>
      </c>
      <c r="C38" s="170">
        <f t="shared" si="0"/>
        <v>19728</v>
      </c>
      <c r="D38" s="160">
        <v>0</v>
      </c>
      <c r="E38" s="160">
        <v>0</v>
      </c>
      <c r="F38" s="160">
        <v>0</v>
      </c>
      <c r="G38" s="160">
        <v>0</v>
      </c>
      <c r="H38" s="160">
        <v>19728</v>
      </c>
      <c r="I38" s="160">
        <v>0</v>
      </c>
      <c r="J38" s="160">
        <v>0</v>
      </c>
      <c r="K38" s="160">
        <v>0</v>
      </c>
      <c r="L38" s="160">
        <v>0</v>
      </c>
      <c r="M38" s="133" t="s">
        <v>18</v>
      </c>
      <c r="N38" s="425"/>
    </row>
    <row r="39" spans="1:14" s="67" customFormat="1" ht="13.5" thickBot="1">
      <c r="A39" s="421"/>
      <c r="B39" s="142" t="s">
        <v>19</v>
      </c>
      <c r="C39" s="170">
        <f t="shared" si="0"/>
        <v>10849</v>
      </c>
      <c r="D39" s="160">
        <v>0</v>
      </c>
      <c r="E39" s="160">
        <v>0</v>
      </c>
      <c r="F39" s="160">
        <v>0</v>
      </c>
      <c r="G39" s="160">
        <v>0</v>
      </c>
      <c r="H39" s="160">
        <v>10849</v>
      </c>
      <c r="I39" s="160">
        <v>0</v>
      </c>
      <c r="J39" s="160">
        <v>0</v>
      </c>
      <c r="K39" s="160">
        <v>0</v>
      </c>
      <c r="L39" s="160">
        <v>0</v>
      </c>
      <c r="M39" s="133" t="s">
        <v>299</v>
      </c>
      <c r="N39" s="425"/>
    </row>
    <row r="40" spans="1:14" s="67" customFormat="1" ht="13.5" thickBot="1">
      <c r="A40" s="418" t="s">
        <v>24</v>
      </c>
      <c r="B40" s="137" t="s">
        <v>14</v>
      </c>
      <c r="C40" s="171">
        <f t="shared" si="0"/>
        <v>22</v>
      </c>
      <c r="D40" s="157">
        <v>6</v>
      </c>
      <c r="E40" s="157">
        <v>0</v>
      </c>
      <c r="F40" s="157">
        <v>0</v>
      </c>
      <c r="G40" s="157">
        <v>0</v>
      </c>
      <c r="H40" s="157">
        <v>0</v>
      </c>
      <c r="I40" s="157">
        <v>0</v>
      </c>
      <c r="J40" s="157">
        <v>16</v>
      </c>
      <c r="K40" s="157">
        <v>0</v>
      </c>
      <c r="L40" s="157">
        <v>0</v>
      </c>
      <c r="M40" s="134" t="s">
        <v>15</v>
      </c>
      <c r="N40" s="426" t="s">
        <v>25</v>
      </c>
    </row>
    <row r="41" spans="1:14" s="67" customFormat="1" ht="13.5" thickBot="1">
      <c r="A41" s="418"/>
      <c r="B41" s="143" t="s">
        <v>17</v>
      </c>
      <c r="C41" s="171">
        <f t="shared" si="0"/>
        <v>15750</v>
      </c>
      <c r="D41" s="157">
        <v>2517</v>
      </c>
      <c r="E41" s="157">
        <v>0</v>
      </c>
      <c r="F41" s="157">
        <v>0</v>
      </c>
      <c r="G41" s="157">
        <v>0</v>
      </c>
      <c r="H41" s="157">
        <v>0</v>
      </c>
      <c r="I41" s="157">
        <v>0</v>
      </c>
      <c r="J41" s="157">
        <v>13233</v>
      </c>
      <c r="K41" s="157">
        <v>0</v>
      </c>
      <c r="L41" s="157">
        <v>0</v>
      </c>
      <c r="M41" s="134" t="s">
        <v>18</v>
      </c>
      <c r="N41" s="426"/>
    </row>
    <row r="42" spans="1:14" s="67" customFormat="1" ht="13.5" thickBot="1">
      <c r="A42" s="418"/>
      <c r="B42" s="143" t="s">
        <v>19</v>
      </c>
      <c r="C42" s="171">
        <f t="shared" si="0"/>
        <v>8630</v>
      </c>
      <c r="D42" s="157">
        <v>1134</v>
      </c>
      <c r="E42" s="157">
        <v>0</v>
      </c>
      <c r="F42" s="157">
        <v>0</v>
      </c>
      <c r="G42" s="157">
        <v>0</v>
      </c>
      <c r="H42" s="157">
        <v>0</v>
      </c>
      <c r="I42" s="157">
        <v>0</v>
      </c>
      <c r="J42" s="157">
        <v>7496</v>
      </c>
      <c r="K42" s="157">
        <v>0</v>
      </c>
      <c r="L42" s="157">
        <v>0</v>
      </c>
      <c r="M42" s="134" t="s">
        <v>299</v>
      </c>
      <c r="N42" s="426"/>
    </row>
    <row r="43" spans="1:14" s="67" customFormat="1" ht="13.5" thickBot="1">
      <c r="A43" s="421" t="s">
        <v>311</v>
      </c>
      <c r="B43" s="142" t="s">
        <v>14</v>
      </c>
      <c r="C43" s="170">
        <f t="shared" si="0"/>
        <v>3</v>
      </c>
      <c r="D43" s="160">
        <v>3</v>
      </c>
      <c r="E43" s="160">
        <v>0</v>
      </c>
      <c r="F43" s="160">
        <v>0</v>
      </c>
      <c r="G43" s="160">
        <v>0</v>
      </c>
      <c r="H43" s="160">
        <v>0</v>
      </c>
      <c r="I43" s="160">
        <v>0</v>
      </c>
      <c r="J43" s="160">
        <v>0</v>
      </c>
      <c r="K43" s="160">
        <v>0</v>
      </c>
      <c r="L43" s="160">
        <v>0</v>
      </c>
      <c r="M43" s="133" t="s">
        <v>15</v>
      </c>
      <c r="N43" s="425" t="s">
        <v>310</v>
      </c>
    </row>
    <row r="44" spans="1:14" s="67" customFormat="1" ht="13.5" thickBot="1">
      <c r="A44" s="421"/>
      <c r="B44" s="142" t="s">
        <v>17</v>
      </c>
      <c r="C44" s="170">
        <f t="shared" si="0"/>
        <v>3990</v>
      </c>
      <c r="D44" s="160">
        <v>3990</v>
      </c>
      <c r="E44" s="160">
        <v>0</v>
      </c>
      <c r="F44" s="160">
        <v>0</v>
      </c>
      <c r="G44" s="160">
        <v>0</v>
      </c>
      <c r="H44" s="160">
        <v>0</v>
      </c>
      <c r="I44" s="160">
        <v>0</v>
      </c>
      <c r="J44" s="160">
        <v>0</v>
      </c>
      <c r="K44" s="160">
        <v>0</v>
      </c>
      <c r="L44" s="160">
        <v>0</v>
      </c>
      <c r="M44" s="133" t="s">
        <v>18</v>
      </c>
      <c r="N44" s="425"/>
    </row>
    <row r="45" spans="1:14" s="67" customFormat="1" ht="13.5" thickBot="1">
      <c r="A45" s="421"/>
      <c r="B45" s="142" t="s">
        <v>19</v>
      </c>
      <c r="C45" s="170">
        <f t="shared" si="0"/>
        <v>2676</v>
      </c>
      <c r="D45" s="160">
        <v>2676</v>
      </c>
      <c r="E45" s="160">
        <v>0</v>
      </c>
      <c r="F45" s="160">
        <v>0</v>
      </c>
      <c r="G45" s="160">
        <v>0</v>
      </c>
      <c r="H45" s="160">
        <v>0</v>
      </c>
      <c r="I45" s="160">
        <v>0</v>
      </c>
      <c r="J45" s="160">
        <v>0</v>
      </c>
      <c r="K45" s="160">
        <v>0</v>
      </c>
      <c r="L45" s="160">
        <v>0</v>
      </c>
      <c r="M45" s="133" t="s">
        <v>299</v>
      </c>
      <c r="N45" s="425"/>
    </row>
    <row r="46" spans="1:14" s="67" customFormat="1" ht="13.5" thickBot="1">
      <c r="A46" s="418" t="s">
        <v>376</v>
      </c>
      <c r="B46" s="137" t="s">
        <v>14</v>
      </c>
      <c r="C46" s="171">
        <f t="shared" si="0"/>
        <v>1</v>
      </c>
      <c r="D46" s="157">
        <v>0</v>
      </c>
      <c r="E46" s="157">
        <v>0</v>
      </c>
      <c r="F46" s="157">
        <v>0</v>
      </c>
      <c r="G46" s="157">
        <v>0</v>
      </c>
      <c r="H46" s="157">
        <v>1</v>
      </c>
      <c r="I46" s="157">
        <v>0</v>
      </c>
      <c r="J46" s="157">
        <v>0</v>
      </c>
      <c r="K46" s="157">
        <v>0</v>
      </c>
      <c r="L46" s="157">
        <v>0</v>
      </c>
      <c r="M46" s="134" t="s">
        <v>15</v>
      </c>
      <c r="N46" s="426" t="s">
        <v>377</v>
      </c>
    </row>
    <row r="47" spans="1:14" s="67" customFormat="1" ht="13.5" thickBot="1">
      <c r="A47" s="418"/>
      <c r="B47" s="143" t="s">
        <v>17</v>
      </c>
      <c r="C47" s="171">
        <f t="shared" si="0"/>
        <v>11176</v>
      </c>
      <c r="D47" s="157">
        <v>0</v>
      </c>
      <c r="E47" s="157">
        <v>0</v>
      </c>
      <c r="F47" s="157">
        <v>0</v>
      </c>
      <c r="G47" s="157">
        <v>0</v>
      </c>
      <c r="H47" s="157">
        <v>11176</v>
      </c>
      <c r="I47" s="157">
        <v>0</v>
      </c>
      <c r="J47" s="157">
        <v>0</v>
      </c>
      <c r="K47" s="157">
        <v>0</v>
      </c>
      <c r="L47" s="157">
        <v>0</v>
      </c>
      <c r="M47" s="134" t="s">
        <v>18</v>
      </c>
      <c r="N47" s="426"/>
    </row>
    <row r="48" spans="1:14" s="67" customFormat="1" ht="13.5" thickBot="1">
      <c r="A48" s="418"/>
      <c r="B48" s="143" t="s">
        <v>19</v>
      </c>
      <c r="C48" s="171">
        <f t="shared" si="0"/>
        <v>6784</v>
      </c>
      <c r="D48" s="157">
        <v>0</v>
      </c>
      <c r="E48" s="157">
        <v>0</v>
      </c>
      <c r="F48" s="157">
        <v>0</v>
      </c>
      <c r="G48" s="157">
        <v>0</v>
      </c>
      <c r="H48" s="157">
        <v>6784</v>
      </c>
      <c r="I48" s="157">
        <v>0</v>
      </c>
      <c r="J48" s="157">
        <v>0</v>
      </c>
      <c r="K48" s="157">
        <v>0</v>
      </c>
      <c r="L48" s="157">
        <v>0</v>
      </c>
      <c r="M48" s="134" t="s">
        <v>299</v>
      </c>
      <c r="N48" s="426"/>
    </row>
    <row r="49" spans="1:14" s="67" customFormat="1" ht="13.5" thickBot="1">
      <c r="A49" s="421" t="s">
        <v>67</v>
      </c>
      <c r="B49" s="142" t="s">
        <v>14</v>
      </c>
      <c r="C49" s="170">
        <f t="shared" si="0"/>
        <v>1</v>
      </c>
      <c r="D49" s="160">
        <v>1</v>
      </c>
      <c r="E49" s="160">
        <v>0</v>
      </c>
      <c r="F49" s="160">
        <v>0</v>
      </c>
      <c r="G49" s="160">
        <v>0</v>
      </c>
      <c r="H49" s="160">
        <v>0</v>
      </c>
      <c r="I49" s="160">
        <v>0</v>
      </c>
      <c r="J49" s="160">
        <v>0</v>
      </c>
      <c r="K49" s="160">
        <v>0</v>
      </c>
      <c r="L49" s="160">
        <v>0</v>
      </c>
      <c r="M49" s="133" t="s">
        <v>15</v>
      </c>
      <c r="N49" s="425" t="s">
        <v>68</v>
      </c>
    </row>
    <row r="50" spans="1:14" s="67" customFormat="1" ht="13.5" thickBot="1">
      <c r="A50" s="421"/>
      <c r="B50" s="142" t="s">
        <v>17</v>
      </c>
      <c r="C50" s="170">
        <f t="shared" si="0"/>
        <v>1611</v>
      </c>
      <c r="D50" s="160">
        <v>1611</v>
      </c>
      <c r="E50" s="160">
        <v>0</v>
      </c>
      <c r="F50" s="160">
        <v>0</v>
      </c>
      <c r="G50" s="160">
        <v>0</v>
      </c>
      <c r="H50" s="160">
        <v>0</v>
      </c>
      <c r="I50" s="160">
        <v>0</v>
      </c>
      <c r="J50" s="160">
        <v>0</v>
      </c>
      <c r="K50" s="160">
        <v>0</v>
      </c>
      <c r="L50" s="160">
        <v>0</v>
      </c>
      <c r="M50" s="133" t="s">
        <v>18</v>
      </c>
      <c r="N50" s="425"/>
    </row>
    <row r="51" spans="1:14" s="67" customFormat="1">
      <c r="A51" s="422"/>
      <c r="B51" s="173" t="s">
        <v>19</v>
      </c>
      <c r="C51" s="174">
        <f t="shared" si="0"/>
        <v>1611</v>
      </c>
      <c r="D51" s="288">
        <v>1611</v>
      </c>
      <c r="E51" s="288">
        <v>0</v>
      </c>
      <c r="F51" s="288">
        <v>0</v>
      </c>
      <c r="G51" s="288">
        <v>0</v>
      </c>
      <c r="H51" s="288">
        <v>0</v>
      </c>
      <c r="I51" s="288">
        <v>0</v>
      </c>
      <c r="J51" s="288">
        <v>0</v>
      </c>
      <c r="K51" s="288">
        <v>0</v>
      </c>
      <c r="L51" s="288">
        <v>0</v>
      </c>
      <c r="M51" s="176" t="s">
        <v>299</v>
      </c>
      <c r="N51" s="434"/>
    </row>
    <row r="52" spans="1:14" s="67" customFormat="1" ht="13.5" thickBot="1">
      <c r="A52" s="401" t="s">
        <v>30</v>
      </c>
      <c r="B52" s="140" t="s">
        <v>14</v>
      </c>
      <c r="C52" s="177">
        <f t="shared" si="0"/>
        <v>38</v>
      </c>
      <c r="D52" s="168">
        <v>6</v>
      </c>
      <c r="E52" s="168">
        <v>0</v>
      </c>
      <c r="F52" s="168">
        <v>3</v>
      </c>
      <c r="G52" s="168">
        <v>0</v>
      </c>
      <c r="H52" s="168">
        <v>1</v>
      </c>
      <c r="I52" s="168">
        <v>25</v>
      </c>
      <c r="J52" s="168">
        <v>3</v>
      </c>
      <c r="K52" s="168">
        <v>0</v>
      </c>
      <c r="L52" s="168">
        <v>0</v>
      </c>
      <c r="M52" s="134" t="s">
        <v>15</v>
      </c>
      <c r="N52" s="392" t="s">
        <v>31</v>
      </c>
    </row>
    <row r="53" spans="1:14" s="67" customFormat="1" ht="13.5" thickBot="1">
      <c r="A53" s="418"/>
      <c r="B53" s="143" t="s">
        <v>17</v>
      </c>
      <c r="C53" s="171">
        <v>1823646</v>
      </c>
      <c r="D53" s="157">
        <v>16199</v>
      </c>
      <c r="E53" s="157">
        <v>0</v>
      </c>
      <c r="F53" s="157">
        <v>196900</v>
      </c>
      <c r="G53" s="157">
        <v>0</v>
      </c>
      <c r="H53" s="157">
        <v>35613</v>
      </c>
      <c r="I53" s="157">
        <v>1513106</v>
      </c>
      <c r="J53" s="157">
        <v>61828</v>
      </c>
      <c r="K53" s="157">
        <v>0</v>
      </c>
      <c r="L53" s="157">
        <v>0</v>
      </c>
      <c r="M53" s="134" t="s">
        <v>18</v>
      </c>
      <c r="N53" s="426"/>
    </row>
    <row r="54" spans="1:14" s="67" customFormat="1" ht="13.5" thickBot="1">
      <c r="A54" s="418"/>
      <c r="B54" s="143" t="s">
        <v>19</v>
      </c>
      <c r="C54" s="171">
        <v>870368</v>
      </c>
      <c r="D54" s="157">
        <v>4856</v>
      </c>
      <c r="E54" s="157">
        <v>0</v>
      </c>
      <c r="F54" s="157">
        <v>70234</v>
      </c>
      <c r="G54" s="157">
        <v>0</v>
      </c>
      <c r="H54" s="157">
        <v>21451</v>
      </c>
      <c r="I54" s="157">
        <v>741869</v>
      </c>
      <c r="J54" s="157">
        <v>31958</v>
      </c>
      <c r="K54" s="157">
        <v>0</v>
      </c>
      <c r="L54" s="157">
        <v>0</v>
      </c>
      <c r="M54" s="134" t="s">
        <v>299</v>
      </c>
      <c r="N54" s="426"/>
    </row>
    <row r="55" spans="1:14" s="67" customFormat="1" ht="13.5" thickBot="1">
      <c r="A55" s="421" t="s">
        <v>216</v>
      </c>
      <c r="B55" s="142" t="s">
        <v>14</v>
      </c>
      <c r="C55" s="170">
        <v>2</v>
      </c>
      <c r="D55" s="160">
        <v>0</v>
      </c>
      <c r="E55" s="160">
        <v>0</v>
      </c>
      <c r="F55" s="160">
        <v>0</v>
      </c>
      <c r="G55" s="160">
        <v>0</v>
      </c>
      <c r="H55" s="160">
        <v>2</v>
      </c>
      <c r="I55" s="160">
        <v>0</v>
      </c>
      <c r="J55" s="160">
        <v>0</v>
      </c>
      <c r="K55" s="160">
        <v>0</v>
      </c>
      <c r="L55" s="160">
        <v>0</v>
      </c>
      <c r="M55" s="133" t="s">
        <v>15</v>
      </c>
      <c r="N55" s="425" t="s">
        <v>217</v>
      </c>
    </row>
    <row r="56" spans="1:14" s="67" customFormat="1" ht="13.5" thickBot="1">
      <c r="A56" s="421"/>
      <c r="B56" s="142" t="s">
        <v>17</v>
      </c>
      <c r="C56" s="170">
        <f t="shared" si="0"/>
        <v>72864</v>
      </c>
      <c r="D56" s="160">
        <v>0</v>
      </c>
      <c r="E56" s="160">
        <v>0</v>
      </c>
      <c r="F56" s="160">
        <v>0</v>
      </c>
      <c r="G56" s="160">
        <v>0</v>
      </c>
      <c r="H56" s="160">
        <v>72864</v>
      </c>
      <c r="I56" s="160">
        <v>0</v>
      </c>
      <c r="J56" s="160">
        <v>0</v>
      </c>
      <c r="K56" s="160">
        <v>0</v>
      </c>
      <c r="L56" s="160">
        <v>0</v>
      </c>
      <c r="M56" s="133" t="s">
        <v>18</v>
      </c>
      <c r="N56" s="425"/>
    </row>
    <row r="57" spans="1:14" s="67" customFormat="1" ht="13.5" thickBot="1">
      <c r="A57" s="421"/>
      <c r="B57" s="142" t="s">
        <v>19</v>
      </c>
      <c r="C57" s="170">
        <f t="shared" si="0"/>
        <v>43256</v>
      </c>
      <c r="D57" s="160">
        <v>0</v>
      </c>
      <c r="E57" s="160">
        <v>0</v>
      </c>
      <c r="F57" s="160">
        <v>0</v>
      </c>
      <c r="G57" s="160">
        <v>0</v>
      </c>
      <c r="H57" s="160">
        <v>43256</v>
      </c>
      <c r="I57" s="160"/>
      <c r="J57" s="160">
        <v>0</v>
      </c>
      <c r="K57" s="160">
        <v>0</v>
      </c>
      <c r="L57" s="160">
        <v>0</v>
      </c>
      <c r="M57" s="133" t="s">
        <v>299</v>
      </c>
      <c r="N57" s="425"/>
    </row>
    <row r="58" spans="1:14" s="67" customFormat="1" ht="13.5" thickBot="1">
      <c r="A58" s="418" t="s">
        <v>32</v>
      </c>
      <c r="B58" s="137" t="s">
        <v>14</v>
      </c>
      <c r="C58" s="171">
        <f t="shared" si="0"/>
        <v>17</v>
      </c>
      <c r="D58" s="157">
        <v>3</v>
      </c>
      <c r="E58" s="157">
        <v>0</v>
      </c>
      <c r="F58" s="157">
        <v>0</v>
      </c>
      <c r="G58" s="157">
        <v>0</v>
      </c>
      <c r="H58" s="157">
        <v>6</v>
      </c>
      <c r="I58" s="157">
        <v>6</v>
      </c>
      <c r="J58" s="157">
        <v>2</v>
      </c>
      <c r="K58" s="157">
        <v>0</v>
      </c>
      <c r="L58" s="157">
        <v>0</v>
      </c>
      <c r="M58" s="134" t="s">
        <v>15</v>
      </c>
      <c r="N58" s="426" t="s">
        <v>33</v>
      </c>
    </row>
    <row r="59" spans="1:14" s="67" customFormat="1" ht="13.5" thickBot="1">
      <c r="A59" s="418"/>
      <c r="B59" s="143" t="s">
        <v>17</v>
      </c>
      <c r="C59" s="171">
        <f t="shared" si="0"/>
        <v>521936</v>
      </c>
      <c r="D59" s="157">
        <v>78601</v>
      </c>
      <c r="E59" s="157">
        <v>0</v>
      </c>
      <c r="F59" s="157">
        <v>0</v>
      </c>
      <c r="G59" s="157">
        <v>0</v>
      </c>
      <c r="H59" s="157">
        <v>188119</v>
      </c>
      <c r="I59" s="157">
        <v>200796</v>
      </c>
      <c r="J59" s="157">
        <v>54420</v>
      </c>
      <c r="K59" s="157">
        <v>0</v>
      </c>
      <c r="L59" s="157">
        <v>0</v>
      </c>
      <c r="M59" s="134" t="s">
        <v>18</v>
      </c>
      <c r="N59" s="426"/>
    </row>
    <row r="60" spans="1:14" s="67" customFormat="1" ht="13.5" thickBot="1">
      <c r="A60" s="418"/>
      <c r="B60" s="143" t="s">
        <v>19</v>
      </c>
      <c r="C60" s="171">
        <f t="shared" si="0"/>
        <v>276128</v>
      </c>
      <c r="D60" s="157">
        <v>23580</v>
      </c>
      <c r="E60" s="157">
        <v>0</v>
      </c>
      <c r="F60" s="157">
        <v>0</v>
      </c>
      <c r="G60" s="157">
        <v>0</v>
      </c>
      <c r="H60" s="157">
        <v>107745</v>
      </c>
      <c r="I60" s="157">
        <v>113679</v>
      </c>
      <c r="J60" s="157">
        <v>31124</v>
      </c>
      <c r="K60" s="157">
        <v>0</v>
      </c>
      <c r="L60" s="157">
        <v>0</v>
      </c>
      <c r="M60" s="134" t="s">
        <v>299</v>
      </c>
      <c r="N60" s="426"/>
    </row>
    <row r="61" spans="1:14" s="67" customFormat="1" ht="13.5" thickBot="1">
      <c r="A61" s="421" t="s">
        <v>34</v>
      </c>
      <c r="B61" s="142" t="s">
        <v>14</v>
      </c>
      <c r="C61" s="170">
        <f t="shared" si="0"/>
        <v>5</v>
      </c>
      <c r="D61" s="160">
        <v>0</v>
      </c>
      <c r="E61" s="160">
        <v>0</v>
      </c>
      <c r="F61" s="160">
        <v>0</v>
      </c>
      <c r="G61" s="160">
        <v>0</v>
      </c>
      <c r="H61" s="160">
        <v>5</v>
      </c>
      <c r="I61" s="160">
        <v>0</v>
      </c>
      <c r="J61" s="160">
        <v>0</v>
      </c>
      <c r="K61" s="160">
        <v>0</v>
      </c>
      <c r="L61" s="160">
        <v>0</v>
      </c>
      <c r="M61" s="133" t="s">
        <v>15</v>
      </c>
      <c r="N61" s="425" t="s">
        <v>35</v>
      </c>
    </row>
    <row r="62" spans="1:14" s="67" customFormat="1" ht="13.5" thickBot="1">
      <c r="A62" s="421"/>
      <c r="B62" s="142" t="s">
        <v>17</v>
      </c>
      <c r="C62" s="170">
        <f t="shared" si="0"/>
        <v>93091</v>
      </c>
      <c r="D62" s="160">
        <v>0</v>
      </c>
      <c r="E62" s="160">
        <v>0</v>
      </c>
      <c r="F62" s="160">
        <v>0</v>
      </c>
      <c r="G62" s="160">
        <v>0</v>
      </c>
      <c r="H62" s="160">
        <v>93091</v>
      </c>
      <c r="I62" s="160">
        <v>0</v>
      </c>
      <c r="J62" s="160">
        <v>0</v>
      </c>
      <c r="K62" s="160">
        <v>0</v>
      </c>
      <c r="L62" s="160">
        <v>0</v>
      </c>
      <c r="M62" s="133" t="s">
        <v>18</v>
      </c>
      <c r="N62" s="425"/>
    </row>
    <row r="63" spans="1:14" s="67" customFormat="1" ht="13.5" thickBot="1">
      <c r="A63" s="421"/>
      <c r="B63" s="142" t="s">
        <v>19</v>
      </c>
      <c r="C63" s="170">
        <f t="shared" si="0"/>
        <v>52485</v>
      </c>
      <c r="D63" s="160">
        <v>0</v>
      </c>
      <c r="E63" s="160">
        <v>0</v>
      </c>
      <c r="F63" s="160">
        <v>0</v>
      </c>
      <c r="G63" s="160">
        <v>0</v>
      </c>
      <c r="H63" s="160">
        <v>52485</v>
      </c>
      <c r="I63" s="160">
        <v>0</v>
      </c>
      <c r="J63" s="160">
        <v>0</v>
      </c>
      <c r="K63" s="160">
        <v>0</v>
      </c>
      <c r="L63" s="160">
        <v>0</v>
      </c>
      <c r="M63" s="133" t="s">
        <v>299</v>
      </c>
      <c r="N63" s="425"/>
    </row>
    <row r="64" spans="1:14" s="67" customFormat="1" ht="13.5" thickBot="1">
      <c r="A64" s="418" t="s">
        <v>36</v>
      </c>
      <c r="B64" s="137" t="s">
        <v>14</v>
      </c>
      <c r="C64" s="171">
        <f t="shared" si="0"/>
        <v>15</v>
      </c>
      <c r="D64" s="157">
        <v>0</v>
      </c>
      <c r="E64" s="157">
        <v>0</v>
      </c>
      <c r="F64" s="157">
        <v>0</v>
      </c>
      <c r="G64" s="157">
        <v>0</v>
      </c>
      <c r="H64" s="157">
        <v>0</v>
      </c>
      <c r="I64" s="157">
        <v>15</v>
      </c>
      <c r="J64" s="157">
        <v>0</v>
      </c>
      <c r="K64" s="157">
        <v>0</v>
      </c>
      <c r="L64" s="157">
        <v>0</v>
      </c>
      <c r="M64" s="134" t="s">
        <v>15</v>
      </c>
      <c r="N64" s="426" t="s">
        <v>37</v>
      </c>
    </row>
    <row r="65" spans="1:14" s="67" customFormat="1" ht="13.5" thickBot="1">
      <c r="A65" s="418"/>
      <c r="B65" s="143" t="s">
        <v>17</v>
      </c>
      <c r="C65" s="171">
        <f t="shared" si="0"/>
        <v>310061</v>
      </c>
      <c r="D65" s="157">
        <v>0</v>
      </c>
      <c r="E65" s="157">
        <v>0</v>
      </c>
      <c r="F65" s="157">
        <v>0</v>
      </c>
      <c r="G65" s="157">
        <v>0</v>
      </c>
      <c r="H65" s="157">
        <v>0</v>
      </c>
      <c r="I65" s="157">
        <v>310061</v>
      </c>
      <c r="J65" s="157">
        <v>0</v>
      </c>
      <c r="K65" s="157">
        <v>0</v>
      </c>
      <c r="L65" s="157">
        <v>0</v>
      </c>
      <c r="M65" s="134" t="s">
        <v>18</v>
      </c>
      <c r="N65" s="426"/>
    </row>
    <row r="66" spans="1:14" s="67" customFormat="1" ht="13.5" thickBot="1">
      <c r="A66" s="418"/>
      <c r="B66" s="143" t="s">
        <v>19</v>
      </c>
      <c r="C66" s="171">
        <f t="shared" si="0"/>
        <v>139214</v>
      </c>
      <c r="D66" s="157">
        <v>0</v>
      </c>
      <c r="E66" s="157">
        <v>0</v>
      </c>
      <c r="F66" s="157">
        <v>0</v>
      </c>
      <c r="G66" s="157">
        <v>0</v>
      </c>
      <c r="H66" s="157">
        <v>0</v>
      </c>
      <c r="I66" s="157">
        <v>139214</v>
      </c>
      <c r="J66" s="157">
        <v>0</v>
      </c>
      <c r="K66" s="157">
        <v>0</v>
      </c>
      <c r="L66" s="157">
        <v>0</v>
      </c>
      <c r="M66" s="134" t="s">
        <v>299</v>
      </c>
      <c r="N66" s="426"/>
    </row>
    <row r="67" spans="1:14" s="67" customFormat="1" ht="13.5" thickBot="1">
      <c r="A67" s="421" t="s">
        <v>38</v>
      </c>
      <c r="B67" s="142" t="s">
        <v>14</v>
      </c>
      <c r="C67" s="170">
        <f t="shared" si="0"/>
        <v>17</v>
      </c>
      <c r="D67" s="160">
        <v>0</v>
      </c>
      <c r="E67" s="160">
        <v>0</v>
      </c>
      <c r="F67" s="160">
        <v>15</v>
      </c>
      <c r="G67" s="160">
        <v>0</v>
      </c>
      <c r="H67" s="160">
        <v>0</v>
      </c>
      <c r="I67" s="160">
        <v>0</v>
      </c>
      <c r="J67" s="160">
        <v>2</v>
      </c>
      <c r="K67" s="160">
        <v>0</v>
      </c>
      <c r="L67" s="160">
        <v>0</v>
      </c>
      <c r="M67" s="133" t="s">
        <v>15</v>
      </c>
      <c r="N67" s="425" t="s">
        <v>39</v>
      </c>
    </row>
    <row r="68" spans="1:14" s="67" customFormat="1" ht="13.5" thickBot="1">
      <c r="A68" s="421"/>
      <c r="B68" s="142" t="s">
        <v>17</v>
      </c>
      <c r="C68" s="170">
        <f t="shared" si="0"/>
        <v>913425</v>
      </c>
      <c r="D68" s="160">
        <v>0</v>
      </c>
      <c r="E68" s="160">
        <v>0</v>
      </c>
      <c r="F68" s="160">
        <v>890463</v>
      </c>
      <c r="G68" s="160">
        <v>0</v>
      </c>
      <c r="H68" s="160">
        <v>0</v>
      </c>
      <c r="I68" s="160">
        <v>0</v>
      </c>
      <c r="J68" s="160">
        <v>22962</v>
      </c>
      <c r="K68" s="160">
        <v>0</v>
      </c>
      <c r="L68" s="160">
        <v>0</v>
      </c>
      <c r="M68" s="133" t="s">
        <v>18</v>
      </c>
      <c r="N68" s="425"/>
    </row>
    <row r="69" spans="1:14" s="67" customFormat="1" ht="13.5" thickBot="1">
      <c r="A69" s="421"/>
      <c r="B69" s="142" t="s">
        <v>19</v>
      </c>
      <c r="C69" s="170">
        <f t="shared" si="0"/>
        <v>334236</v>
      </c>
      <c r="D69" s="160">
        <v>0</v>
      </c>
      <c r="E69" s="160">
        <v>0</v>
      </c>
      <c r="F69" s="160">
        <v>322536</v>
      </c>
      <c r="G69" s="160">
        <v>0</v>
      </c>
      <c r="H69" s="160">
        <v>0</v>
      </c>
      <c r="I69" s="160">
        <v>0</v>
      </c>
      <c r="J69" s="160">
        <v>11700</v>
      </c>
      <c r="K69" s="160">
        <v>0</v>
      </c>
      <c r="L69" s="160">
        <v>0</v>
      </c>
      <c r="M69" s="133" t="s">
        <v>299</v>
      </c>
      <c r="N69" s="425"/>
    </row>
    <row r="70" spans="1:14" s="67" customFormat="1" ht="13.5" thickBot="1">
      <c r="A70" s="418" t="s">
        <v>40</v>
      </c>
      <c r="B70" s="137" t="s">
        <v>14</v>
      </c>
      <c r="C70" s="171">
        <f t="shared" si="0"/>
        <v>3</v>
      </c>
      <c r="D70" s="157">
        <v>0</v>
      </c>
      <c r="E70" s="157">
        <v>0</v>
      </c>
      <c r="F70" s="157">
        <v>3</v>
      </c>
      <c r="G70" s="157">
        <v>0</v>
      </c>
      <c r="H70" s="157">
        <v>0</v>
      </c>
      <c r="I70" s="157">
        <v>0</v>
      </c>
      <c r="J70" s="157">
        <v>0</v>
      </c>
      <c r="K70" s="157">
        <v>0</v>
      </c>
      <c r="L70" s="157">
        <v>0</v>
      </c>
      <c r="M70" s="134" t="s">
        <v>15</v>
      </c>
      <c r="N70" s="426" t="s">
        <v>41</v>
      </c>
    </row>
    <row r="71" spans="1:14" s="67" customFormat="1" ht="13.5" thickBot="1">
      <c r="A71" s="418"/>
      <c r="B71" s="143" t="s">
        <v>17</v>
      </c>
      <c r="C71" s="171">
        <f t="shared" si="0"/>
        <v>134697</v>
      </c>
      <c r="D71" s="157">
        <v>0</v>
      </c>
      <c r="E71" s="157">
        <v>0</v>
      </c>
      <c r="F71" s="157">
        <v>134697</v>
      </c>
      <c r="G71" s="157">
        <v>0</v>
      </c>
      <c r="H71" s="157">
        <v>0</v>
      </c>
      <c r="I71" s="157">
        <v>0</v>
      </c>
      <c r="J71" s="157">
        <v>0</v>
      </c>
      <c r="K71" s="157">
        <v>0</v>
      </c>
      <c r="L71" s="157">
        <v>0</v>
      </c>
      <c r="M71" s="134" t="s">
        <v>18</v>
      </c>
      <c r="N71" s="426"/>
    </row>
    <row r="72" spans="1:14" s="67" customFormat="1" ht="13.5" thickBot="1">
      <c r="A72" s="418"/>
      <c r="B72" s="143" t="s">
        <v>19</v>
      </c>
      <c r="C72" s="171">
        <f t="shared" si="0"/>
        <v>40410</v>
      </c>
      <c r="D72" s="157">
        <v>0</v>
      </c>
      <c r="E72" s="157">
        <v>0</v>
      </c>
      <c r="F72" s="157">
        <v>40410</v>
      </c>
      <c r="G72" s="157">
        <v>0</v>
      </c>
      <c r="H72" s="157">
        <v>0</v>
      </c>
      <c r="I72" s="157">
        <v>0</v>
      </c>
      <c r="J72" s="157">
        <v>0</v>
      </c>
      <c r="K72" s="157">
        <v>0</v>
      </c>
      <c r="L72" s="157">
        <v>0</v>
      </c>
      <c r="M72" s="134" t="s">
        <v>299</v>
      </c>
      <c r="N72" s="426"/>
    </row>
    <row r="73" spans="1:14" s="67" customFormat="1" ht="13.5" thickBot="1">
      <c r="A73" s="421" t="s">
        <v>69</v>
      </c>
      <c r="B73" s="142" t="s">
        <v>14</v>
      </c>
      <c r="C73" s="170">
        <f t="shared" si="0"/>
        <v>15</v>
      </c>
      <c r="D73" s="160">
        <v>1</v>
      </c>
      <c r="E73" s="160">
        <v>0</v>
      </c>
      <c r="F73" s="160">
        <v>0</v>
      </c>
      <c r="G73" s="160">
        <v>0</v>
      </c>
      <c r="H73" s="160">
        <v>2</v>
      </c>
      <c r="I73" s="160">
        <v>12</v>
      </c>
      <c r="J73" s="160">
        <v>0</v>
      </c>
      <c r="K73" s="160">
        <v>0</v>
      </c>
      <c r="L73" s="160">
        <v>0</v>
      </c>
      <c r="M73" s="133" t="s">
        <v>15</v>
      </c>
      <c r="N73" s="425" t="s">
        <v>356</v>
      </c>
    </row>
    <row r="74" spans="1:14" s="67" customFormat="1" ht="13.5" thickBot="1">
      <c r="A74" s="421"/>
      <c r="B74" s="142" t="s">
        <v>17</v>
      </c>
      <c r="C74" s="170">
        <f t="shared" si="0"/>
        <v>469945</v>
      </c>
      <c r="D74" s="160">
        <v>8100</v>
      </c>
      <c r="E74" s="160">
        <v>0</v>
      </c>
      <c r="F74" s="160">
        <v>0</v>
      </c>
      <c r="G74" s="160">
        <v>0</v>
      </c>
      <c r="H74" s="160">
        <v>63082</v>
      </c>
      <c r="I74" s="160">
        <v>398763</v>
      </c>
      <c r="J74" s="160">
        <v>0</v>
      </c>
      <c r="K74" s="160">
        <v>0</v>
      </c>
      <c r="L74" s="160">
        <v>0</v>
      </c>
      <c r="M74" s="133" t="s">
        <v>18</v>
      </c>
      <c r="N74" s="425"/>
    </row>
    <row r="75" spans="1:14" s="67" customFormat="1" ht="13.5" thickBot="1">
      <c r="A75" s="421"/>
      <c r="B75" s="142" t="s">
        <v>19</v>
      </c>
      <c r="C75" s="170">
        <f t="shared" ref="C75:C147" si="1">SUM(D75:L75)</f>
        <v>242224</v>
      </c>
      <c r="D75" s="160">
        <v>8100</v>
      </c>
      <c r="E75" s="160">
        <v>0</v>
      </c>
      <c r="F75" s="160">
        <v>0</v>
      </c>
      <c r="G75" s="160">
        <v>0</v>
      </c>
      <c r="H75" s="160">
        <v>37477</v>
      </c>
      <c r="I75" s="160">
        <v>196647</v>
      </c>
      <c r="J75" s="160">
        <v>0</v>
      </c>
      <c r="K75" s="160">
        <v>0</v>
      </c>
      <c r="L75" s="160">
        <v>0</v>
      </c>
      <c r="M75" s="133" t="s">
        <v>299</v>
      </c>
      <c r="N75" s="425"/>
    </row>
    <row r="76" spans="1:14" s="67" customFormat="1" ht="13.5" thickBot="1">
      <c r="A76" s="418" t="s">
        <v>42</v>
      </c>
      <c r="B76" s="137" t="s">
        <v>14</v>
      </c>
      <c r="C76" s="171">
        <f t="shared" si="1"/>
        <v>41</v>
      </c>
      <c r="D76" s="157">
        <v>1</v>
      </c>
      <c r="E76" s="157">
        <v>0</v>
      </c>
      <c r="F76" s="157">
        <v>1</v>
      </c>
      <c r="G76" s="157">
        <v>0</v>
      </c>
      <c r="H76" s="157">
        <v>8</v>
      </c>
      <c r="I76" s="157">
        <v>27</v>
      </c>
      <c r="J76" s="157">
        <v>4</v>
      </c>
      <c r="K76" s="157">
        <v>0</v>
      </c>
      <c r="L76" s="157">
        <v>0</v>
      </c>
      <c r="M76" s="134" t="s">
        <v>15</v>
      </c>
      <c r="N76" s="426" t="s">
        <v>43</v>
      </c>
    </row>
    <row r="77" spans="1:14" s="67" customFormat="1" ht="13.5" thickBot="1">
      <c r="A77" s="418"/>
      <c r="B77" s="143" t="s">
        <v>17</v>
      </c>
      <c r="C77" s="171">
        <f t="shared" si="1"/>
        <v>3025749</v>
      </c>
      <c r="D77" s="157">
        <v>14859</v>
      </c>
      <c r="E77" s="157">
        <v>0</v>
      </c>
      <c r="F77" s="157">
        <v>44219</v>
      </c>
      <c r="G77" s="157">
        <v>0</v>
      </c>
      <c r="H77" s="157">
        <v>251577</v>
      </c>
      <c r="I77" s="157">
        <v>2648214</v>
      </c>
      <c r="J77" s="157">
        <v>66880</v>
      </c>
      <c r="K77" s="157">
        <v>0</v>
      </c>
      <c r="L77" s="157">
        <v>0</v>
      </c>
      <c r="M77" s="134" t="s">
        <v>18</v>
      </c>
      <c r="N77" s="426"/>
    </row>
    <row r="78" spans="1:14" s="67" customFormat="1" ht="13.5" thickBot="1">
      <c r="A78" s="418"/>
      <c r="B78" s="143" t="s">
        <v>19</v>
      </c>
      <c r="C78" s="171">
        <f t="shared" si="1"/>
        <v>1586035</v>
      </c>
      <c r="D78" s="157">
        <v>6299</v>
      </c>
      <c r="E78" s="157">
        <v>0</v>
      </c>
      <c r="F78" s="157">
        <v>13265</v>
      </c>
      <c r="G78" s="157">
        <v>0</v>
      </c>
      <c r="H78" s="157">
        <v>144245</v>
      </c>
      <c r="I78" s="157">
        <v>1389592</v>
      </c>
      <c r="J78" s="157">
        <v>32634</v>
      </c>
      <c r="K78" s="157">
        <v>0</v>
      </c>
      <c r="L78" s="157">
        <v>0</v>
      </c>
      <c r="M78" s="134" t="s">
        <v>299</v>
      </c>
      <c r="N78" s="426"/>
    </row>
    <row r="79" spans="1:14" s="67" customFormat="1" ht="13.5" thickBot="1">
      <c r="A79" s="421" t="s">
        <v>44</v>
      </c>
      <c r="B79" s="142" t="s">
        <v>14</v>
      </c>
      <c r="C79" s="170">
        <f t="shared" si="1"/>
        <v>31</v>
      </c>
      <c r="D79" s="160">
        <v>1</v>
      </c>
      <c r="E79" s="160">
        <v>0</v>
      </c>
      <c r="F79" s="160">
        <v>28</v>
      </c>
      <c r="G79" s="160">
        <v>0</v>
      </c>
      <c r="H79" s="160">
        <v>1</v>
      </c>
      <c r="I79" s="160">
        <v>0</v>
      </c>
      <c r="J79" s="160">
        <v>1</v>
      </c>
      <c r="K79" s="160">
        <v>0</v>
      </c>
      <c r="L79" s="160">
        <v>0</v>
      </c>
      <c r="M79" s="133" t="s">
        <v>15</v>
      </c>
      <c r="N79" s="425" t="s">
        <v>45</v>
      </c>
    </row>
    <row r="80" spans="1:14" s="67" customFormat="1" ht="13.5" thickBot="1">
      <c r="A80" s="421"/>
      <c r="B80" s="142" t="s">
        <v>17</v>
      </c>
      <c r="C80" s="170">
        <f t="shared" si="1"/>
        <v>1742568</v>
      </c>
      <c r="D80" s="160">
        <v>2035</v>
      </c>
      <c r="E80" s="160">
        <v>0</v>
      </c>
      <c r="F80" s="160">
        <v>1732098</v>
      </c>
      <c r="G80" s="160">
        <v>0</v>
      </c>
      <c r="H80" s="160">
        <v>5555</v>
      </c>
      <c r="I80" s="160">
        <v>0</v>
      </c>
      <c r="J80" s="160">
        <v>2880</v>
      </c>
      <c r="K80" s="160">
        <v>0</v>
      </c>
      <c r="L80" s="160">
        <v>0</v>
      </c>
      <c r="M80" s="133" t="s">
        <v>18</v>
      </c>
      <c r="N80" s="425"/>
    </row>
    <row r="81" spans="1:14" s="67" customFormat="1" ht="13.5" thickBot="1">
      <c r="A81" s="421"/>
      <c r="B81" s="142" t="s">
        <v>19</v>
      </c>
      <c r="C81" s="170">
        <f t="shared" si="1"/>
        <v>547658</v>
      </c>
      <c r="D81" s="160">
        <v>1121</v>
      </c>
      <c r="E81" s="160">
        <v>0</v>
      </c>
      <c r="F81" s="160">
        <v>542290</v>
      </c>
      <c r="G81" s="160">
        <v>0</v>
      </c>
      <c r="H81" s="160">
        <v>2739</v>
      </c>
      <c r="I81" s="160">
        <v>0</v>
      </c>
      <c r="J81" s="160">
        <v>1508</v>
      </c>
      <c r="K81" s="160">
        <v>0</v>
      </c>
      <c r="L81" s="160">
        <v>0</v>
      </c>
      <c r="M81" s="133" t="s">
        <v>299</v>
      </c>
      <c r="N81" s="425"/>
    </row>
    <row r="82" spans="1:14" s="67" customFormat="1" ht="13.5" thickBot="1">
      <c r="A82" s="418" t="s">
        <v>106</v>
      </c>
      <c r="B82" s="137" t="s">
        <v>14</v>
      </c>
      <c r="C82" s="171">
        <f t="shared" si="1"/>
        <v>34</v>
      </c>
      <c r="D82" s="157">
        <v>0</v>
      </c>
      <c r="E82" s="157">
        <v>0</v>
      </c>
      <c r="F82" s="157">
        <v>0</v>
      </c>
      <c r="G82" s="157">
        <v>0</v>
      </c>
      <c r="H82" s="157">
        <v>0</v>
      </c>
      <c r="I82" s="157">
        <v>23</v>
      </c>
      <c r="J82" s="157">
        <v>11</v>
      </c>
      <c r="K82" s="157">
        <v>0</v>
      </c>
      <c r="L82" s="157">
        <v>0</v>
      </c>
      <c r="M82" s="134" t="s">
        <v>15</v>
      </c>
      <c r="N82" s="426" t="s">
        <v>107</v>
      </c>
    </row>
    <row r="83" spans="1:14" s="67" customFormat="1" ht="13.5" thickBot="1">
      <c r="A83" s="418"/>
      <c r="B83" s="143" t="s">
        <v>17</v>
      </c>
      <c r="C83" s="171">
        <f t="shared" si="1"/>
        <v>24816</v>
      </c>
      <c r="D83" s="157">
        <v>0</v>
      </c>
      <c r="E83" s="157">
        <v>0</v>
      </c>
      <c r="F83" s="157">
        <v>0</v>
      </c>
      <c r="G83" s="157">
        <v>0</v>
      </c>
      <c r="H83" s="157">
        <v>0</v>
      </c>
      <c r="I83" s="157">
        <v>19190</v>
      </c>
      <c r="J83" s="157">
        <v>5626</v>
      </c>
      <c r="K83" s="157">
        <v>0</v>
      </c>
      <c r="L83" s="157">
        <v>0</v>
      </c>
      <c r="M83" s="134" t="s">
        <v>18</v>
      </c>
      <c r="N83" s="426"/>
    </row>
    <row r="84" spans="1:14" s="67" customFormat="1" ht="13.5" thickBot="1">
      <c r="A84" s="418"/>
      <c r="B84" s="143" t="s">
        <v>19</v>
      </c>
      <c r="C84" s="171">
        <f t="shared" si="1"/>
        <v>9994</v>
      </c>
      <c r="D84" s="157">
        <v>0</v>
      </c>
      <c r="E84" s="157">
        <v>0</v>
      </c>
      <c r="F84" s="157">
        <v>0</v>
      </c>
      <c r="G84" s="157">
        <v>0</v>
      </c>
      <c r="H84" s="157">
        <v>0</v>
      </c>
      <c r="I84" s="157">
        <v>7651</v>
      </c>
      <c r="J84" s="157">
        <v>2343</v>
      </c>
      <c r="K84" s="157">
        <v>0</v>
      </c>
      <c r="L84" s="157">
        <v>0</v>
      </c>
      <c r="M84" s="134" t="s">
        <v>299</v>
      </c>
      <c r="N84" s="426"/>
    </row>
    <row r="85" spans="1:14" s="67" customFormat="1" ht="13.5" thickBot="1">
      <c r="A85" s="421" t="s">
        <v>182</v>
      </c>
      <c r="B85" s="142" t="s">
        <v>14</v>
      </c>
      <c r="C85" s="170">
        <f t="shared" si="1"/>
        <v>5</v>
      </c>
      <c r="D85" s="160">
        <v>2</v>
      </c>
      <c r="E85" s="160">
        <v>0</v>
      </c>
      <c r="F85" s="160">
        <v>0</v>
      </c>
      <c r="G85" s="160">
        <v>0</v>
      </c>
      <c r="H85" s="160">
        <v>1</v>
      </c>
      <c r="I85" s="160">
        <v>0</v>
      </c>
      <c r="J85" s="160">
        <v>2</v>
      </c>
      <c r="K85" s="160">
        <v>0</v>
      </c>
      <c r="L85" s="160">
        <v>0</v>
      </c>
      <c r="M85" s="133" t="s">
        <v>15</v>
      </c>
      <c r="N85" s="425" t="s">
        <v>183</v>
      </c>
    </row>
    <row r="86" spans="1:14" s="67" customFormat="1" ht="13.5" thickBot="1">
      <c r="A86" s="421"/>
      <c r="B86" s="142" t="s">
        <v>17</v>
      </c>
      <c r="C86" s="170">
        <f t="shared" si="1"/>
        <v>17265</v>
      </c>
      <c r="D86" s="160">
        <v>5950</v>
      </c>
      <c r="E86" s="160">
        <v>0</v>
      </c>
      <c r="F86" s="160">
        <v>0</v>
      </c>
      <c r="G86" s="160">
        <v>0</v>
      </c>
      <c r="H86" s="160">
        <v>5555</v>
      </c>
      <c r="I86" s="160">
        <v>0</v>
      </c>
      <c r="J86" s="160">
        <v>5760</v>
      </c>
      <c r="K86" s="160">
        <v>0</v>
      </c>
      <c r="L86" s="160">
        <v>0</v>
      </c>
      <c r="M86" s="133" t="s">
        <v>18</v>
      </c>
      <c r="N86" s="425"/>
    </row>
    <row r="87" spans="1:14" s="67" customFormat="1" ht="13.5" thickBot="1">
      <c r="A87" s="421"/>
      <c r="B87" s="142" t="s">
        <v>19</v>
      </c>
      <c r="C87" s="170">
        <f t="shared" si="1"/>
        <v>8801</v>
      </c>
      <c r="D87" s="160">
        <v>3046</v>
      </c>
      <c r="E87" s="160">
        <v>0</v>
      </c>
      <c r="F87" s="160">
        <v>0</v>
      </c>
      <c r="G87" s="160">
        <v>0</v>
      </c>
      <c r="H87" s="160">
        <v>2739</v>
      </c>
      <c r="I87" s="160">
        <v>0</v>
      </c>
      <c r="J87" s="160">
        <v>3016</v>
      </c>
      <c r="K87" s="160">
        <v>0</v>
      </c>
      <c r="L87" s="160">
        <v>0</v>
      </c>
      <c r="M87" s="133" t="s">
        <v>299</v>
      </c>
      <c r="N87" s="425"/>
    </row>
    <row r="88" spans="1:14" s="67" customFormat="1" ht="13.5" thickBot="1">
      <c r="A88" s="418" t="s">
        <v>320</v>
      </c>
      <c r="B88" s="137" t="s">
        <v>14</v>
      </c>
      <c r="C88" s="171">
        <f t="shared" si="1"/>
        <v>1</v>
      </c>
      <c r="D88" s="157">
        <v>1</v>
      </c>
      <c r="E88" s="157">
        <v>0</v>
      </c>
      <c r="F88" s="157">
        <v>0</v>
      </c>
      <c r="G88" s="157">
        <v>0</v>
      </c>
      <c r="H88" s="157">
        <v>0</v>
      </c>
      <c r="I88" s="157">
        <v>0</v>
      </c>
      <c r="J88" s="157">
        <v>0</v>
      </c>
      <c r="K88" s="157">
        <v>0</v>
      </c>
      <c r="L88" s="157">
        <v>0</v>
      </c>
      <c r="M88" s="134" t="s">
        <v>15</v>
      </c>
      <c r="N88" s="426" t="s">
        <v>325</v>
      </c>
    </row>
    <row r="89" spans="1:14" s="67" customFormat="1" ht="13.5" thickBot="1">
      <c r="A89" s="418"/>
      <c r="B89" s="143" t="s">
        <v>17</v>
      </c>
      <c r="C89" s="171">
        <f t="shared" si="1"/>
        <v>2975</v>
      </c>
      <c r="D89" s="157">
        <v>2975</v>
      </c>
      <c r="E89" s="157">
        <v>0</v>
      </c>
      <c r="F89" s="157">
        <v>0</v>
      </c>
      <c r="G89" s="157">
        <v>0</v>
      </c>
      <c r="H89" s="157">
        <v>0</v>
      </c>
      <c r="I89" s="157">
        <v>0</v>
      </c>
      <c r="J89" s="157">
        <v>0</v>
      </c>
      <c r="K89" s="157">
        <v>0</v>
      </c>
      <c r="L89" s="157">
        <v>0</v>
      </c>
      <c r="M89" s="134" t="s">
        <v>18</v>
      </c>
      <c r="N89" s="426"/>
    </row>
    <row r="90" spans="1:14" s="67" customFormat="1" ht="13.5" thickBot="1">
      <c r="A90" s="418"/>
      <c r="B90" s="143" t="s">
        <v>19</v>
      </c>
      <c r="C90" s="171">
        <f t="shared" si="1"/>
        <v>1523</v>
      </c>
      <c r="D90" s="157">
        <v>1523</v>
      </c>
      <c r="E90" s="157">
        <v>0</v>
      </c>
      <c r="F90" s="157">
        <v>0</v>
      </c>
      <c r="G90" s="157">
        <v>0</v>
      </c>
      <c r="H90" s="157">
        <v>0</v>
      </c>
      <c r="I90" s="157">
        <v>0</v>
      </c>
      <c r="J90" s="157">
        <v>0</v>
      </c>
      <c r="K90" s="157">
        <v>0</v>
      </c>
      <c r="L90" s="157">
        <v>0</v>
      </c>
      <c r="M90" s="134" t="s">
        <v>299</v>
      </c>
      <c r="N90" s="426"/>
    </row>
    <row r="91" spans="1:14" s="67" customFormat="1" ht="13.5" thickBot="1">
      <c r="A91" s="421" t="s">
        <v>322</v>
      </c>
      <c r="B91" s="142" t="s">
        <v>14</v>
      </c>
      <c r="C91" s="170">
        <f t="shared" si="1"/>
        <v>1</v>
      </c>
      <c r="D91" s="160">
        <v>0</v>
      </c>
      <c r="E91" s="160">
        <v>0</v>
      </c>
      <c r="F91" s="160">
        <v>0</v>
      </c>
      <c r="G91" s="160">
        <v>0</v>
      </c>
      <c r="H91" s="160">
        <v>0</v>
      </c>
      <c r="I91" s="160">
        <v>0</v>
      </c>
      <c r="J91" s="160">
        <v>1</v>
      </c>
      <c r="K91" s="160">
        <v>0</v>
      </c>
      <c r="L91" s="160">
        <v>0</v>
      </c>
      <c r="M91" s="133" t="s">
        <v>15</v>
      </c>
      <c r="N91" s="425" t="s">
        <v>321</v>
      </c>
    </row>
    <row r="92" spans="1:14" s="67" customFormat="1" ht="13.5" thickBot="1">
      <c r="A92" s="421"/>
      <c r="B92" s="142" t="s">
        <v>17</v>
      </c>
      <c r="C92" s="170">
        <f t="shared" si="1"/>
        <v>498</v>
      </c>
      <c r="D92" s="160">
        <v>0</v>
      </c>
      <c r="E92" s="160">
        <v>0</v>
      </c>
      <c r="F92" s="160">
        <v>0</v>
      </c>
      <c r="G92" s="160">
        <v>0</v>
      </c>
      <c r="H92" s="160">
        <v>0</v>
      </c>
      <c r="I92" s="160">
        <v>0</v>
      </c>
      <c r="J92" s="160">
        <v>498</v>
      </c>
      <c r="K92" s="160">
        <v>0</v>
      </c>
      <c r="L92" s="160">
        <v>0</v>
      </c>
      <c r="M92" s="133" t="s">
        <v>18</v>
      </c>
      <c r="N92" s="425"/>
    </row>
    <row r="93" spans="1:14" s="67" customFormat="1">
      <c r="A93" s="422"/>
      <c r="B93" s="173" t="s">
        <v>19</v>
      </c>
      <c r="C93" s="174">
        <f t="shared" si="1"/>
        <v>210</v>
      </c>
      <c r="D93" s="288">
        <v>0</v>
      </c>
      <c r="E93" s="288">
        <v>0</v>
      </c>
      <c r="F93" s="288">
        <v>0</v>
      </c>
      <c r="G93" s="288">
        <v>0</v>
      </c>
      <c r="H93" s="288">
        <v>0</v>
      </c>
      <c r="I93" s="288">
        <v>0</v>
      </c>
      <c r="J93" s="288">
        <v>210</v>
      </c>
      <c r="K93" s="288">
        <v>0</v>
      </c>
      <c r="L93" s="288">
        <v>0</v>
      </c>
      <c r="M93" s="176" t="s">
        <v>299</v>
      </c>
      <c r="N93" s="434"/>
    </row>
    <row r="94" spans="1:14" s="67" customFormat="1" ht="13.5" thickBot="1">
      <c r="A94" s="401" t="s">
        <v>46</v>
      </c>
      <c r="B94" s="140" t="s">
        <v>14</v>
      </c>
      <c r="C94" s="177">
        <f t="shared" si="1"/>
        <v>239</v>
      </c>
      <c r="D94" s="168">
        <v>3</v>
      </c>
      <c r="E94" s="168">
        <v>0</v>
      </c>
      <c r="F94" s="168">
        <v>7</v>
      </c>
      <c r="G94" s="168">
        <v>0</v>
      </c>
      <c r="H94" s="168">
        <v>6</v>
      </c>
      <c r="I94" s="168">
        <v>219</v>
      </c>
      <c r="J94" s="168">
        <v>4</v>
      </c>
      <c r="K94" s="168">
        <v>0</v>
      </c>
      <c r="L94" s="168">
        <v>0</v>
      </c>
      <c r="M94" s="134" t="s">
        <v>15</v>
      </c>
      <c r="N94" s="392" t="s">
        <v>345</v>
      </c>
    </row>
    <row r="95" spans="1:14" s="67" customFormat="1" ht="13.5" thickBot="1">
      <c r="A95" s="418"/>
      <c r="B95" s="143" t="s">
        <v>17</v>
      </c>
      <c r="C95" s="171">
        <f t="shared" si="1"/>
        <v>13673477</v>
      </c>
      <c r="D95" s="157">
        <v>182035</v>
      </c>
      <c r="E95" s="157">
        <v>0</v>
      </c>
      <c r="F95" s="157">
        <v>374280</v>
      </c>
      <c r="G95" s="157">
        <v>0</v>
      </c>
      <c r="H95" s="157">
        <v>205955</v>
      </c>
      <c r="I95" s="157">
        <v>12822828</v>
      </c>
      <c r="J95" s="157">
        <v>88379</v>
      </c>
      <c r="K95" s="157">
        <v>0</v>
      </c>
      <c r="L95" s="157">
        <v>0</v>
      </c>
      <c r="M95" s="134" t="s">
        <v>18</v>
      </c>
      <c r="N95" s="426"/>
    </row>
    <row r="96" spans="1:14" s="67" customFormat="1" ht="13.5" thickBot="1">
      <c r="A96" s="418"/>
      <c r="B96" s="143" t="s">
        <v>19</v>
      </c>
      <c r="C96" s="171">
        <f t="shared" si="1"/>
        <v>7195703</v>
      </c>
      <c r="D96" s="157">
        <v>175994</v>
      </c>
      <c r="E96" s="157">
        <v>0</v>
      </c>
      <c r="F96" s="157">
        <v>114464</v>
      </c>
      <c r="G96" s="157">
        <v>0</v>
      </c>
      <c r="H96" s="157">
        <v>120308</v>
      </c>
      <c r="I96" s="157">
        <v>6741869</v>
      </c>
      <c r="J96" s="157">
        <v>43068</v>
      </c>
      <c r="K96" s="157">
        <v>0</v>
      </c>
      <c r="L96" s="157">
        <v>0</v>
      </c>
      <c r="M96" s="134" t="s">
        <v>299</v>
      </c>
      <c r="N96" s="426"/>
    </row>
    <row r="97" spans="1:14" s="67" customFormat="1" ht="13.5" thickBot="1">
      <c r="A97" s="421" t="s">
        <v>214</v>
      </c>
      <c r="B97" s="142" t="s">
        <v>14</v>
      </c>
      <c r="C97" s="170">
        <f t="shared" si="1"/>
        <v>39</v>
      </c>
      <c r="D97" s="160">
        <v>2</v>
      </c>
      <c r="E97" s="160">
        <v>0</v>
      </c>
      <c r="F97" s="160">
        <v>0</v>
      </c>
      <c r="G97" s="160">
        <v>0</v>
      </c>
      <c r="H97" s="160">
        <v>0</v>
      </c>
      <c r="I97" s="160">
        <v>37</v>
      </c>
      <c r="J97" s="160">
        <v>0</v>
      </c>
      <c r="K97" s="160">
        <v>0</v>
      </c>
      <c r="L97" s="160">
        <v>0</v>
      </c>
      <c r="M97" s="133" t="s">
        <v>15</v>
      </c>
      <c r="N97" s="425" t="s">
        <v>215</v>
      </c>
    </row>
    <row r="98" spans="1:14" s="67" customFormat="1" ht="13.5" thickBot="1">
      <c r="A98" s="421"/>
      <c r="B98" s="142" t="s">
        <v>17</v>
      </c>
      <c r="C98" s="170">
        <f t="shared" si="1"/>
        <v>2226277</v>
      </c>
      <c r="D98" s="160">
        <v>16510</v>
      </c>
      <c r="E98" s="160">
        <v>0</v>
      </c>
      <c r="F98" s="160">
        <v>0</v>
      </c>
      <c r="G98" s="160">
        <v>0</v>
      </c>
      <c r="H98" s="160">
        <v>0</v>
      </c>
      <c r="I98" s="160">
        <v>2209767</v>
      </c>
      <c r="J98" s="160">
        <v>0</v>
      </c>
      <c r="K98" s="160">
        <v>0</v>
      </c>
      <c r="L98" s="160">
        <v>0</v>
      </c>
      <c r="M98" s="133" t="s">
        <v>18</v>
      </c>
      <c r="N98" s="425"/>
    </row>
    <row r="99" spans="1:14" s="67" customFormat="1" ht="13.5" thickBot="1">
      <c r="A99" s="421"/>
      <c r="B99" s="142" t="s">
        <v>19</v>
      </c>
      <c r="C99" s="170">
        <f t="shared" si="1"/>
        <v>944317</v>
      </c>
      <c r="D99" s="160">
        <v>7932</v>
      </c>
      <c r="E99" s="160">
        <v>0</v>
      </c>
      <c r="F99" s="160">
        <v>0</v>
      </c>
      <c r="G99" s="160">
        <v>0</v>
      </c>
      <c r="H99" s="160">
        <v>0</v>
      </c>
      <c r="I99" s="160">
        <v>936385</v>
      </c>
      <c r="J99" s="160">
        <v>0</v>
      </c>
      <c r="K99" s="160">
        <v>0</v>
      </c>
      <c r="L99" s="160">
        <v>0</v>
      </c>
      <c r="M99" s="133" t="s">
        <v>299</v>
      </c>
      <c r="N99" s="425"/>
    </row>
    <row r="100" spans="1:14" s="67" customFormat="1" ht="13.5" thickBot="1">
      <c r="A100" s="418" t="s">
        <v>48</v>
      </c>
      <c r="B100" s="137" t="s">
        <v>14</v>
      </c>
      <c r="C100" s="171">
        <f t="shared" si="1"/>
        <v>3</v>
      </c>
      <c r="D100" s="157">
        <v>2</v>
      </c>
      <c r="E100" s="157">
        <v>0</v>
      </c>
      <c r="F100" s="157">
        <v>1</v>
      </c>
      <c r="G100" s="157">
        <v>0</v>
      </c>
      <c r="H100" s="157">
        <v>0</v>
      </c>
      <c r="I100" s="157">
        <v>0</v>
      </c>
      <c r="J100" s="157">
        <v>0</v>
      </c>
      <c r="K100" s="157">
        <v>0</v>
      </c>
      <c r="L100" s="157">
        <v>0</v>
      </c>
      <c r="M100" s="134" t="s">
        <v>15</v>
      </c>
      <c r="N100" s="426" t="s">
        <v>378</v>
      </c>
    </row>
    <row r="101" spans="1:14" s="67" customFormat="1" ht="13.5" thickBot="1">
      <c r="A101" s="418"/>
      <c r="B101" s="143" t="s">
        <v>17</v>
      </c>
      <c r="C101" s="171">
        <f t="shared" si="1"/>
        <v>79561</v>
      </c>
      <c r="D101" s="157">
        <v>17427</v>
      </c>
      <c r="E101" s="157">
        <v>0</v>
      </c>
      <c r="F101" s="157">
        <v>62134</v>
      </c>
      <c r="G101" s="157">
        <v>0</v>
      </c>
      <c r="H101" s="157">
        <v>0</v>
      </c>
      <c r="I101" s="157">
        <v>0</v>
      </c>
      <c r="J101" s="157">
        <v>0</v>
      </c>
      <c r="K101" s="157">
        <v>0</v>
      </c>
      <c r="L101" s="157">
        <v>0</v>
      </c>
      <c r="M101" s="134" t="s">
        <v>18</v>
      </c>
      <c r="N101" s="426"/>
    </row>
    <row r="102" spans="1:14" s="67" customFormat="1" ht="13.5" thickBot="1">
      <c r="A102" s="418"/>
      <c r="B102" s="143" t="s">
        <v>19</v>
      </c>
      <c r="C102" s="171">
        <f t="shared" si="1"/>
        <v>29585</v>
      </c>
      <c r="D102" s="157">
        <v>9836</v>
      </c>
      <c r="E102" s="157">
        <v>0</v>
      </c>
      <c r="F102" s="157">
        <v>19749</v>
      </c>
      <c r="G102" s="157">
        <v>0</v>
      </c>
      <c r="H102" s="157">
        <v>0</v>
      </c>
      <c r="I102" s="157">
        <v>0</v>
      </c>
      <c r="J102" s="157">
        <v>0</v>
      </c>
      <c r="K102" s="157">
        <v>0</v>
      </c>
      <c r="L102" s="157">
        <v>0</v>
      </c>
      <c r="M102" s="134" t="s">
        <v>299</v>
      </c>
      <c r="N102" s="426"/>
    </row>
    <row r="103" spans="1:14" s="67" customFormat="1" ht="13.5" thickBot="1">
      <c r="B103" s="142" t="s">
        <v>14</v>
      </c>
      <c r="C103" s="170">
        <f t="shared" si="1"/>
        <v>20</v>
      </c>
      <c r="D103" s="160">
        <v>1</v>
      </c>
      <c r="E103" s="160">
        <v>0</v>
      </c>
      <c r="F103" s="160">
        <v>0</v>
      </c>
      <c r="G103" s="160">
        <v>0</v>
      </c>
      <c r="H103" s="160">
        <v>0</v>
      </c>
      <c r="I103" s="160">
        <v>18</v>
      </c>
      <c r="J103" s="160">
        <v>1</v>
      </c>
      <c r="K103" s="160">
        <v>0</v>
      </c>
      <c r="L103" s="160">
        <v>0</v>
      </c>
      <c r="M103" s="133" t="s">
        <v>15</v>
      </c>
      <c r="N103" s="425" t="s">
        <v>220</v>
      </c>
    </row>
    <row r="104" spans="1:14" s="67" customFormat="1" ht="13.5" thickBot="1">
      <c r="A104" s="67" t="s">
        <v>221</v>
      </c>
      <c r="B104" s="142" t="s">
        <v>17</v>
      </c>
      <c r="C104" s="170">
        <f t="shared" si="1"/>
        <v>881172</v>
      </c>
      <c r="D104" s="160">
        <v>9611</v>
      </c>
      <c r="E104" s="160">
        <v>0</v>
      </c>
      <c r="F104" s="160">
        <v>0</v>
      </c>
      <c r="G104" s="160">
        <v>0</v>
      </c>
      <c r="H104" s="160">
        <v>0</v>
      </c>
      <c r="I104" s="160">
        <v>846130</v>
      </c>
      <c r="J104" s="160">
        <v>25431</v>
      </c>
      <c r="K104" s="160">
        <v>0</v>
      </c>
      <c r="L104" s="160">
        <v>0</v>
      </c>
      <c r="M104" s="133" t="s">
        <v>18</v>
      </c>
      <c r="N104" s="425"/>
    </row>
    <row r="105" spans="1:14" s="67" customFormat="1" ht="13.5" thickBot="1">
      <c r="B105" s="142" t="s">
        <v>19</v>
      </c>
      <c r="C105" s="170">
        <f t="shared" si="1"/>
        <v>406309</v>
      </c>
      <c r="D105" s="160">
        <v>4260</v>
      </c>
      <c r="E105" s="160">
        <v>0</v>
      </c>
      <c r="F105" s="160">
        <v>0</v>
      </c>
      <c r="G105" s="160">
        <v>0</v>
      </c>
      <c r="H105" s="160">
        <v>0</v>
      </c>
      <c r="I105" s="160">
        <v>389453</v>
      </c>
      <c r="J105" s="160">
        <v>12596</v>
      </c>
      <c r="K105" s="160">
        <v>0</v>
      </c>
      <c r="L105" s="160">
        <v>0</v>
      </c>
      <c r="M105" s="133" t="s">
        <v>299</v>
      </c>
      <c r="N105" s="425"/>
    </row>
    <row r="106" spans="1:14" s="67" customFormat="1" ht="13.5" thickBot="1">
      <c r="A106" s="421" t="s">
        <v>50</v>
      </c>
      <c r="B106" s="137" t="s">
        <v>14</v>
      </c>
      <c r="C106" s="171">
        <f t="shared" si="1"/>
        <v>9</v>
      </c>
      <c r="D106" s="157">
        <v>0</v>
      </c>
      <c r="E106" s="157">
        <v>0</v>
      </c>
      <c r="F106" s="157">
        <v>0</v>
      </c>
      <c r="G106" s="157">
        <v>0</v>
      </c>
      <c r="H106" s="157">
        <v>0</v>
      </c>
      <c r="I106" s="157">
        <v>8</v>
      </c>
      <c r="J106" s="157">
        <v>1</v>
      </c>
      <c r="K106" s="157">
        <v>0</v>
      </c>
      <c r="L106" s="157">
        <v>0</v>
      </c>
      <c r="M106" s="134" t="s">
        <v>15</v>
      </c>
      <c r="N106" s="426" t="s">
        <v>51</v>
      </c>
    </row>
    <row r="107" spans="1:14" s="67" customFormat="1" ht="13.5" thickBot="1">
      <c r="A107" s="421"/>
      <c r="B107" s="143" t="s">
        <v>17</v>
      </c>
      <c r="C107" s="171">
        <f t="shared" si="1"/>
        <v>899699</v>
      </c>
      <c r="D107" s="157">
        <v>0</v>
      </c>
      <c r="E107" s="157">
        <v>0</v>
      </c>
      <c r="F107" s="157">
        <v>0</v>
      </c>
      <c r="G107" s="157">
        <v>0</v>
      </c>
      <c r="H107" s="157">
        <v>0</v>
      </c>
      <c r="I107" s="157">
        <v>898290</v>
      </c>
      <c r="J107" s="157">
        <v>1409</v>
      </c>
      <c r="K107" s="157">
        <v>0</v>
      </c>
      <c r="L107" s="157">
        <v>0</v>
      </c>
      <c r="M107" s="134" t="s">
        <v>18</v>
      </c>
      <c r="N107" s="426"/>
    </row>
    <row r="108" spans="1:14" s="67" customFormat="1" ht="13.5" thickBot="1">
      <c r="A108" s="421"/>
      <c r="B108" s="143" t="s">
        <v>19</v>
      </c>
      <c r="C108" s="171">
        <f t="shared" si="1"/>
        <v>547072</v>
      </c>
      <c r="D108" s="157">
        <v>0</v>
      </c>
      <c r="E108" s="157">
        <v>0</v>
      </c>
      <c r="F108" s="157">
        <v>0</v>
      </c>
      <c r="G108" s="157">
        <v>0</v>
      </c>
      <c r="H108" s="157">
        <v>0</v>
      </c>
      <c r="I108" s="157">
        <v>546240</v>
      </c>
      <c r="J108" s="157">
        <v>832</v>
      </c>
      <c r="K108" s="157">
        <v>0</v>
      </c>
      <c r="L108" s="157">
        <v>0</v>
      </c>
      <c r="M108" s="134" t="s">
        <v>299</v>
      </c>
      <c r="N108" s="426"/>
    </row>
    <row r="109" spans="1:14" s="67" customFormat="1" ht="13.5" thickBot="1">
      <c r="A109" s="418" t="s">
        <v>52</v>
      </c>
      <c r="B109" s="142" t="s">
        <v>14</v>
      </c>
      <c r="C109" s="170">
        <f t="shared" si="1"/>
        <v>3</v>
      </c>
      <c r="D109" s="160">
        <v>1</v>
      </c>
      <c r="E109" s="160">
        <v>0</v>
      </c>
      <c r="F109" s="160">
        <v>0</v>
      </c>
      <c r="G109" s="160">
        <v>0</v>
      </c>
      <c r="H109" s="160">
        <v>0</v>
      </c>
      <c r="I109" s="160">
        <v>2</v>
      </c>
      <c r="J109" s="160">
        <v>0</v>
      </c>
      <c r="K109" s="160">
        <v>0</v>
      </c>
      <c r="L109" s="160">
        <v>0</v>
      </c>
      <c r="M109" s="133" t="s">
        <v>15</v>
      </c>
      <c r="N109" s="425" t="s">
        <v>53</v>
      </c>
    </row>
    <row r="110" spans="1:14" s="67" customFormat="1" ht="13.5" thickBot="1">
      <c r="A110" s="418"/>
      <c r="B110" s="142" t="s">
        <v>17</v>
      </c>
      <c r="C110" s="170">
        <f t="shared" si="1"/>
        <v>185462</v>
      </c>
      <c r="D110" s="160">
        <v>3600</v>
      </c>
      <c r="E110" s="160">
        <v>0</v>
      </c>
      <c r="F110" s="160">
        <v>0</v>
      </c>
      <c r="G110" s="160">
        <v>0</v>
      </c>
      <c r="H110" s="160">
        <v>0</v>
      </c>
      <c r="I110" s="160">
        <v>181862</v>
      </c>
      <c r="J110" s="160">
        <v>0</v>
      </c>
      <c r="K110" s="160">
        <v>0</v>
      </c>
      <c r="L110" s="160">
        <v>0</v>
      </c>
      <c r="M110" s="133" t="s">
        <v>18</v>
      </c>
      <c r="N110" s="425"/>
    </row>
    <row r="111" spans="1:14" s="67" customFormat="1" ht="13.5" thickBot="1">
      <c r="A111" s="418"/>
      <c r="B111" s="142" t="s">
        <v>19</v>
      </c>
      <c r="C111" s="170">
        <f t="shared" si="1"/>
        <v>126500</v>
      </c>
      <c r="D111" s="160">
        <v>3200</v>
      </c>
      <c r="E111" s="160">
        <v>0</v>
      </c>
      <c r="F111" s="160">
        <v>0</v>
      </c>
      <c r="G111" s="160">
        <v>0</v>
      </c>
      <c r="H111" s="160">
        <v>0</v>
      </c>
      <c r="I111" s="160">
        <v>123300</v>
      </c>
      <c r="J111" s="160">
        <v>0</v>
      </c>
      <c r="K111" s="160">
        <v>0</v>
      </c>
      <c r="L111" s="160">
        <v>0</v>
      </c>
      <c r="M111" s="133" t="s">
        <v>299</v>
      </c>
      <c r="N111" s="425"/>
    </row>
    <row r="112" spans="1:14" s="67" customFormat="1" ht="13.5" thickBot="1">
      <c r="A112" s="421" t="s">
        <v>199</v>
      </c>
      <c r="B112" s="137" t="s">
        <v>14</v>
      </c>
      <c r="C112" s="171">
        <f t="shared" si="1"/>
        <v>1</v>
      </c>
      <c r="D112" s="157">
        <v>1</v>
      </c>
      <c r="E112" s="157">
        <v>0</v>
      </c>
      <c r="F112" s="157">
        <v>0</v>
      </c>
      <c r="G112" s="157">
        <v>0</v>
      </c>
      <c r="H112" s="157">
        <v>0</v>
      </c>
      <c r="I112" s="157">
        <v>0</v>
      </c>
      <c r="J112" s="157">
        <v>0</v>
      </c>
      <c r="K112" s="157">
        <v>0</v>
      </c>
      <c r="L112" s="157">
        <v>0</v>
      </c>
      <c r="M112" s="134" t="s">
        <v>15</v>
      </c>
      <c r="N112" s="426" t="s">
        <v>379</v>
      </c>
    </row>
    <row r="113" spans="1:14" s="67" customFormat="1" ht="13.5" thickBot="1">
      <c r="A113" s="421"/>
      <c r="B113" s="143" t="s">
        <v>17</v>
      </c>
      <c r="C113" s="171">
        <f t="shared" si="1"/>
        <v>3052</v>
      </c>
      <c r="D113" s="157">
        <v>3052</v>
      </c>
      <c r="E113" s="157">
        <v>0</v>
      </c>
      <c r="F113" s="157">
        <v>0</v>
      </c>
      <c r="G113" s="157">
        <v>0</v>
      </c>
      <c r="H113" s="157">
        <v>0</v>
      </c>
      <c r="I113" s="157">
        <v>0</v>
      </c>
      <c r="J113" s="157">
        <v>0</v>
      </c>
      <c r="K113" s="157">
        <v>0</v>
      </c>
      <c r="L113" s="157">
        <v>0</v>
      </c>
      <c r="M113" s="134" t="s">
        <v>18</v>
      </c>
      <c r="N113" s="426"/>
    </row>
    <row r="114" spans="1:14" s="67" customFormat="1" ht="13.5" thickBot="1">
      <c r="A114" s="421"/>
      <c r="B114" s="143" t="s">
        <v>19</v>
      </c>
      <c r="C114" s="171">
        <f t="shared" si="1"/>
        <v>915</v>
      </c>
      <c r="D114" s="157">
        <v>915</v>
      </c>
      <c r="E114" s="157">
        <v>0</v>
      </c>
      <c r="F114" s="157">
        <v>0</v>
      </c>
      <c r="G114" s="157">
        <v>0</v>
      </c>
      <c r="H114" s="157">
        <v>0</v>
      </c>
      <c r="I114" s="157">
        <v>0</v>
      </c>
      <c r="J114" s="157">
        <v>0</v>
      </c>
      <c r="K114" s="157">
        <v>0</v>
      </c>
      <c r="L114" s="157">
        <v>0</v>
      </c>
      <c r="M114" s="134" t="s">
        <v>299</v>
      </c>
      <c r="N114" s="426"/>
    </row>
    <row r="115" spans="1:14" s="67" customFormat="1" ht="13.5" thickBot="1">
      <c r="A115" s="418" t="s">
        <v>54</v>
      </c>
      <c r="B115" s="142" t="s">
        <v>14</v>
      </c>
      <c r="C115" s="170">
        <f>SUM(D115:L115)</f>
        <v>73</v>
      </c>
      <c r="D115" s="160">
        <v>6</v>
      </c>
      <c r="E115" s="160">
        <v>0</v>
      </c>
      <c r="F115" s="160">
        <v>5</v>
      </c>
      <c r="G115" s="160">
        <v>0</v>
      </c>
      <c r="H115" s="160">
        <v>2</v>
      </c>
      <c r="I115" s="160">
        <v>60</v>
      </c>
      <c r="J115" s="160">
        <v>0</v>
      </c>
      <c r="K115" s="160">
        <v>0</v>
      </c>
      <c r="L115" s="160">
        <v>0</v>
      </c>
      <c r="M115" s="133" t="s">
        <v>15</v>
      </c>
      <c r="N115" s="425" t="s">
        <v>55</v>
      </c>
    </row>
    <row r="116" spans="1:14" s="67" customFormat="1" ht="13.5" thickBot="1">
      <c r="A116" s="418"/>
      <c r="B116" s="142" t="s">
        <v>17</v>
      </c>
      <c r="C116" s="170">
        <f>SUM(D116:L116)</f>
        <v>5045533</v>
      </c>
      <c r="D116" s="160">
        <v>1031800</v>
      </c>
      <c r="E116" s="160">
        <v>0</v>
      </c>
      <c r="F116" s="160">
        <v>268853</v>
      </c>
      <c r="G116" s="160">
        <v>0</v>
      </c>
      <c r="H116" s="160">
        <v>68848</v>
      </c>
      <c r="I116" s="160">
        <v>3676032</v>
      </c>
      <c r="J116" s="160">
        <v>0</v>
      </c>
      <c r="K116" s="160">
        <v>0</v>
      </c>
      <c r="L116" s="160">
        <v>0</v>
      </c>
      <c r="M116" s="133" t="s">
        <v>18</v>
      </c>
      <c r="N116" s="425"/>
    </row>
    <row r="117" spans="1:14" s="67" customFormat="1" ht="13.5" thickBot="1">
      <c r="A117" s="418"/>
      <c r="B117" s="142" t="s">
        <v>19</v>
      </c>
      <c r="C117" s="170">
        <f>SUM(D117:L117)</f>
        <v>3172577</v>
      </c>
      <c r="D117" s="160">
        <v>1029588</v>
      </c>
      <c r="E117" s="160">
        <v>0</v>
      </c>
      <c r="F117" s="160">
        <v>119285</v>
      </c>
      <c r="G117" s="160">
        <v>0</v>
      </c>
      <c r="H117" s="160">
        <v>40337</v>
      </c>
      <c r="I117" s="160">
        <v>1983367</v>
      </c>
      <c r="J117" s="160">
        <v>0</v>
      </c>
      <c r="K117" s="160">
        <v>0</v>
      </c>
      <c r="L117" s="160">
        <v>0</v>
      </c>
      <c r="M117" s="133" t="s">
        <v>299</v>
      </c>
      <c r="N117" s="425"/>
    </row>
    <row r="118" spans="1:14" s="67" customFormat="1" ht="13.5" thickBot="1">
      <c r="A118" s="418" t="s">
        <v>61</v>
      </c>
      <c r="B118" s="137" t="s">
        <v>14</v>
      </c>
      <c r="C118" s="171">
        <f t="shared" si="1"/>
        <v>7</v>
      </c>
      <c r="D118" s="157">
        <v>4</v>
      </c>
      <c r="E118" s="157">
        <v>0</v>
      </c>
      <c r="F118" s="157">
        <v>0</v>
      </c>
      <c r="G118" s="157">
        <v>0</v>
      </c>
      <c r="H118" s="157">
        <v>2</v>
      </c>
      <c r="I118" s="157">
        <v>1</v>
      </c>
      <c r="J118" s="157">
        <v>0</v>
      </c>
      <c r="K118" s="157">
        <v>0</v>
      </c>
      <c r="L118" s="157">
        <v>0</v>
      </c>
      <c r="M118" s="134" t="s">
        <v>15</v>
      </c>
      <c r="N118" s="426" t="s">
        <v>56</v>
      </c>
    </row>
    <row r="119" spans="1:14" s="67" customFormat="1" ht="13.5" thickBot="1">
      <c r="A119" s="418"/>
      <c r="B119" s="143" t="s">
        <v>17</v>
      </c>
      <c r="C119" s="171">
        <f t="shared" si="1"/>
        <v>238451</v>
      </c>
      <c r="D119" s="157">
        <v>25187</v>
      </c>
      <c r="E119" s="157">
        <v>0</v>
      </c>
      <c r="F119" s="157">
        <v>0</v>
      </c>
      <c r="G119" s="157">
        <v>0</v>
      </c>
      <c r="H119" s="157">
        <v>71212</v>
      </c>
      <c r="I119" s="157">
        <v>142052</v>
      </c>
      <c r="J119" s="157">
        <v>0</v>
      </c>
      <c r="K119" s="157">
        <v>0</v>
      </c>
      <c r="L119" s="157">
        <v>0</v>
      </c>
      <c r="M119" s="134" t="s">
        <v>18</v>
      </c>
      <c r="N119" s="426"/>
    </row>
    <row r="120" spans="1:14" s="67" customFormat="1" ht="13.5" thickBot="1">
      <c r="A120" s="418"/>
      <c r="B120" s="143" t="s">
        <v>19</v>
      </c>
      <c r="C120" s="171">
        <f t="shared" si="1"/>
        <v>120755</v>
      </c>
      <c r="D120" s="157">
        <v>8397</v>
      </c>
      <c r="E120" s="157">
        <v>0</v>
      </c>
      <c r="F120" s="157">
        <v>0</v>
      </c>
      <c r="G120" s="157">
        <v>0</v>
      </c>
      <c r="H120" s="157">
        <v>42932</v>
      </c>
      <c r="I120" s="157">
        <v>69426</v>
      </c>
      <c r="J120" s="157">
        <v>0</v>
      </c>
      <c r="K120" s="157">
        <v>0</v>
      </c>
      <c r="L120" s="157">
        <v>0</v>
      </c>
      <c r="M120" s="134" t="s">
        <v>299</v>
      </c>
      <c r="N120" s="426"/>
    </row>
    <row r="121" spans="1:14" s="67" customFormat="1" ht="13.5" thickBot="1">
      <c r="A121" s="421" t="s">
        <v>57</v>
      </c>
      <c r="B121" s="142" t="s">
        <v>14</v>
      </c>
      <c r="C121" s="170">
        <f t="shared" si="1"/>
        <v>15</v>
      </c>
      <c r="D121" s="160">
        <v>0</v>
      </c>
      <c r="E121" s="160">
        <v>0</v>
      </c>
      <c r="F121" s="160">
        <v>13</v>
      </c>
      <c r="G121" s="160">
        <v>0</v>
      </c>
      <c r="H121" s="160">
        <v>2</v>
      </c>
      <c r="I121" s="160">
        <v>0</v>
      </c>
      <c r="J121" s="160">
        <v>0</v>
      </c>
      <c r="K121" s="160">
        <v>0</v>
      </c>
      <c r="L121" s="160">
        <v>0</v>
      </c>
      <c r="M121" s="133" t="s">
        <v>15</v>
      </c>
      <c r="N121" s="425" t="s">
        <v>58</v>
      </c>
    </row>
    <row r="122" spans="1:14" s="67" customFormat="1" ht="13.5" thickBot="1">
      <c r="A122" s="421"/>
      <c r="B122" s="142" t="s">
        <v>17</v>
      </c>
      <c r="C122" s="170">
        <f t="shared" si="1"/>
        <v>907876</v>
      </c>
      <c r="D122" s="160">
        <v>0</v>
      </c>
      <c r="E122" s="160">
        <v>0</v>
      </c>
      <c r="F122" s="160">
        <v>837085</v>
      </c>
      <c r="G122" s="160">
        <v>0</v>
      </c>
      <c r="H122" s="160">
        <v>70791</v>
      </c>
      <c r="I122" s="160">
        <v>0</v>
      </c>
      <c r="J122" s="160">
        <v>0</v>
      </c>
      <c r="K122" s="160">
        <v>0</v>
      </c>
      <c r="L122" s="160">
        <v>0</v>
      </c>
      <c r="M122" s="133" t="s">
        <v>18</v>
      </c>
      <c r="N122" s="425"/>
    </row>
    <row r="123" spans="1:14" s="67" customFormat="1" ht="13.5" thickBot="1">
      <c r="A123" s="421"/>
      <c r="B123" s="142" t="s">
        <v>19</v>
      </c>
      <c r="C123" s="170">
        <f t="shared" si="1"/>
        <v>330944</v>
      </c>
      <c r="D123" s="160">
        <v>0</v>
      </c>
      <c r="E123" s="160">
        <v>0</v>
      </c>
      <c r="F123" s="160">
        <v>289623</v>
      </c>
      <c r="G123" s="160">
        <v>0</v>
      </c>
      <c r="H123" s="160">
        <v>41321</v>
      </c>
      <c r="I123" s="160">
        <v>0</v>
      </c>
      <c r="J123" s="160">
        <v>0</v>
      </c>
      <c r="K123" s="160">
        <v>0</v>
      </c>
      <c r="L123" s="160">
        <v>0</v>
      </c>
      <c r="M123" s="133" t="s">
        <v>299</v>
      </c>
      <c r="N123" s="425"/>
    </row>
    <row r="124" spans="1:14" s="67" customFormat="1" ht="13.5" thickBot="1">
      <c r="A124" s="418" t="s">
        <v>128</v>
      </c>
      <c r="B124" s="137" t="s">
        <v>14</v>
      </c>
      <c r="C124" s="171">
        <f t="shared" si="1"/>
        <v>7</v>
      </c>
      <c r="D124" s="157">
        <v>0</v>
      </c>
      <c r="E124" s="157">
        <v>0</v>
      </c>
      <c r="F124" s="157">
        <v>0</v>
      </c>
      <c r="G124" s="157">
        <v>0</v>
      </c>
      <c r="H124" s="157">
        <v>0</v>
      </c>
      <c r="I124" s="157">
        <v>0</v>
      </c>
      <c r="J124" s="157">
        <v>6</v>
      </c>
      <c r="K124" s="157">
        <v>1</v>
      </c>
      <c r="L124" s="157">
        <v>0</v>
      </c>
      <c r="M124" s="134" t="s">
        <v>15</v>
      </c>
      <c r="N124" s="426" t="s">
        <v>380</v>
      </c>
    </row>
    <row r="125" spans="1:14" s="67" customFormat="1" ht="13.5" thickBot="1">
      <c r="A125" s="418"/>
      <c r="B125" s="143" t="s">
        <v>17</v>
      </c>
      <c r="C125" s="171">
        <f t="shared" si="1"/>
        <v>46576</v>
      </c>
      <c r="D125" s="157">
        <v>0</v>
      </c>
      <c r="E125" s="157">
        <v>0</v>
      </c>
      <c r="F125" s="157">
        <v>0</v>
      </c>
      <c r="G125" s="157">
        <v>0</v>
      </c>
      <c r="H125" s="157">
        <v>0</v>
      </c>
      <c r="I125" s="157">
        <v>0</v>
      </c>
      <c r="J125" s="157">
        <v>31792</v>
      </c>
      <c r="K125" s="157">
        <v>14784</v>
      </c>
      <c r="L125" s="157">
        <v>0</v>
      </c>
      <c r="M125" s="134" t="s">
        <v>18</v>
      </c>
      <c r="N125" s="426"/>
    </row>
    <row r="126" spans="1:14" s="67" customFormat="1" ht="13.5" thickBot="1">
      <c r="A126" s="418"/>
      <c r="B126" s="143" t="s">
        <v>19</v>
      </c>
      <c r="C126" s="171">
        <f t="shared" si="1"/>
        <v>19929</v>
      </c>
      <c r="D126" s="157">
        <v>0</v>
      </c>
      <c r="E126" s="157">
        <v>0</v>
      </c>
      <c r="F126" s="157">
        <v>0</v>
      </c>
      <c r="G126" s="157">
        <v>0</v>
      </c>
      <c r="H126" s="157">
        <v>0</v>
      </c>
      <c r="I126" s="157">
        <v>0</v>
      </c>
      <c r="J126" s="157">
        <v>13229</v>
      </c>
      <c r="K126" s="157">
        <v>6700</v>
      </c>
      <c r="L126" s="157">
        <v>0</v>
      </c>
      <c r="M126" s="134" t="s">
        <v>299</v>
      </c>
      <c r="N126" s="426"/>
    </row>
    <row r="127" spans="1:14" s="67" customFormat="1" ht="13.5" thickBot="1">
      <c r="A127" s="421" t="s">
        <v>381</v>
      </c>
      <c r="B127" s="142" t="s">
        <v>14</v>
      </c>
      <c r="C127" s="170">
        <f t="shared" si="1"/>
        <v>1</v>
      </c>
      <c r="D127" s="160">
        <v>0</v>
      </c>
      <c r="E127" s="160">
        <v>0</v>
      </c>
      <c r="F127" s="160">
        <v>0</v>
      </c>
      <c r="G127" s="160">
        <v>0</v>
      </c>
      <c r="H127" s="160">
        <v>1</v>
      </c>
      <c r="I127" s="160">
        <v>0</v>
      </c>
      <c r="J127" s="160">
        <v>0</v>
      </c>
      <c r="K127" s="160">
        <v>0</v>
      </c>
      <c r="L127" s="160">
        <v>0</v>
      </c>
      <c r="M127" s="133" t="s">
        <v>15</v>
      </c>
      <c r="N127" s="425" t="s">
        <v>361</v>
      </c>
    </row>
    <row r="128" spans="1:14" s="67" customFormat="1" ht="13.5" thickBot="1">
      <c r="A128" s="421"/>
      <c r="B128" s="142" t="s">
        <v>17</v>
      </c>
      <c r="C128" s="170">
        <f t="shared" si="1"/>
        <v>9955</v>
      </c>
      <c r="D128" s="160">
        <v>0</v>
      </c>
      <c r="E128" s="160">
        <v>0</v>
      </c>
      <c r="F128" s="160">
        <v>0</v>
      </c>
      <c r="G128" s="160">
        <v>0</v>
      </c>
      <c r="H128" s="160">
        <v>9955</v>
      </c>
      <c r="I128" s="160">
        <v>0</v>
      </c>
      <c r="J128" s="160">
        <v>0</v>
      </c>
      <c r="K128" s="160">
        <v>0</v>
      </c>
      <c r="L128" s="160">
        <v>0</v>
      </c>
      <c r="M128" s="133" t="s">
        <v>18</v>
      </c>
      <c r="N128" s="425"/>
    </row>
    <row r="129" spans="1:14" s="67" customFormat="1" ht="13.5" thickBot="1">
      <c r="A129" s="421"/>
      <c r="B129" s="142" t="s">
        <v>19</v>
      </c>
      <c r="C129" s="170">
        <f t="shared" si="1"/>
        <v>4949</v>
      </c>
      <c r="D129" s="160">
        <v>0</v>
      </c>
      <c r="E129" s="160">
        <v>0</v>
      </c>
      <c r="F129" s="160">
        <v>0</v>
      </c>
      <c r="G129" s="160">
        <v>0</v>
      </c>
      <c r="H129" s="160">
        <v>4949</v>
      </c>
      <c r="I129" s="160">
        <v>0</v>
      </c>
      <c r="J129" s="160">
        <v>0</v>
      </c>
      <c r="K129" s="160">
        <v>0</v>
      </c>
      <c r="L129" s="160">
        <v>0</v>
      </c>
      <c r="M129" s="133" t="s">
        <v>299</v>
      </c>
      <c r="N129" s="425"/>
    </row>
    <row r="130" spans="1:14" s="67" customFormat="1" ht="13.5" thickBot="1">
      <c r="A130" s="418" t="s">
        <v>62</v>
      </c>
      <c r="B130" s="137" t="s">
        <v>14</v>
      </c>
      <c r="C130" s="171">
        <f t="shared" si="1"/>
        <v>41</v>
      </c>
      <c r="D130" s="157">
        <v>2</v>
      </c>
      <c r="E130" s="157">
        <v>0</v>
      </c>
      <c r="F130" s="157">
        <v>19</v>
      </c>
      <c r="G130" s="157">
        <v>0</v>
      </c>
      <c r="H130" s="157">
        <v>0</v>
      </c>
      <c r="I130" s="157">
        <v>20</v>
      </c>
      <c r="J130" s="157">
        <v>0</v>
      </c>
      <c r="K130" s="157">
        <v>0</v>
      </c>
      <c r="L130" s="157">
        <v>0</v>
      </c>
      <c r="M130" s="134" t="s">
        <v>15</v>
      </c>
      <c r="N130" s="426" t="s">
        <v>363</v>
      </c>
    </row>
    <row r="131" spans="1:14" s="67" customFormat="1" ht="13.5" thickBot="1">
      <c r="A131" s="418"/>
      <c r="B131" s="143" t="s">
        <v>17</v>
      </c>
      <c r="C131" s="171">
        <f t="shared" si="1"/>
        <v>1451536</v>
      </c>
      <c r="D131" s="157">
        <v>13965</v>
      </c>
      <c r="E131" s="157">
        <v>0</v>
      </c>
      <c r="F131" s="157">
        <v>1099251</v>
      </c>
      <c r="G131" s="157">
        <v>0</v>
      </c>
      <c r="H131" s="157">
        <v>0</v>
      </c>
      <c r="I131" s="157">
        <v>338320</v>
      </c>
      <c r="J131" s="157">
        <v>0</v>
      </c>
      <c r="K131" s="157">
        <v>0</v>
      </c>
      <c r="L131" s="157">
        <v>0</v>
      </c>
      <c r="M131" s="134" t="s">
        <v>18</v>
      </c>
      <c r="N131" s="426"/>
    </row>
    <row r="132" spans="1:14" s="67" customFormat="1" ht="13.5" thickBot="1">
      <c r="A132" s="418"/>
      <c r="B132" s="143" t="s">
        <v>19</v>
      </c>
      <c r="C132" s="171">
        <f t="shared" si="1"/>
        <v>525659</v>
      </c>
      <c r="D132" s="157">
        <v>4188</v>
      </c>
      <c r="E132" s="157">
        <v>0</v>
      </c>
      <c r="F132" s="157">
        <v>367811</v>
      </c>
      <c r="G132" s="157">
        <v>0</v>
      </c>
      <c r="H132" s="157">
        <v>0</v>
      </c>
      <c r="I132" s="157">
        <v>153660</v>
      </c>
      <c r="J132" s="157">
        <v>0</v>
      </c>
      <c r="K132" s="157">
        <v>0</v>
      </c>
      <c r="L132" s="157">
        <v>0</v>
      </c>
      <c r="M132" s="134" t="s">
        <v>299</v>
      </c>
      <c r="N132" s="426"/>
    </row>
    <row r="133" spans="1:14" s="67" customFormat="1" ht="13.5" thickBot="1">
      <c r="A133" s="402" t="s">
        <v>59</v>
      </c>
      <c r="B133" s="142" t="s">
        <v>14</v>
      </c>
      <c r="C133" s="170">
        <f t="shared" si="1"/>
        <v>12</v>
      </c>
      <c r="D133" s="160">
        <v>2</v>
      </c>
      <c r="E133" s="160">
        <v>0</v>
      </c>
      <c r="F133" s="160">
        <v>6</v>
      </c>
      <c r="G133" s="160">
        <v>0</v>
      </c>
      <c r="H133" s="160">
        <v>3</v>
      </c>
      <c r="I133" s="160">
        <v>0</v>
      </c>
      <c r="J133" s="160">
        <v>1</v>
      </c>
      <c r="K133" s="160">
        <v>0</v>
      </c>
      <c r="L133" s="160">
        <v>0</v>
      </c>
      <c r="M133" s="133" t="s">
        <v>15</v>
      </c>
      <c r="N133" s="425" t="s">
        <v>347</v>
      </c>
    </row>
    <row r="134" spans="1:14" s="67" customFormat="1" ht="13.5" thickBot="1">
      <c r="A134" s="403"/>
      <c r="B134" s="142" t="s">
        <v>17</v>
      </c>
      <c r="C134" s="170">
        <f t="shared" si="1"/>
        <v>444710</v>
      </c>
      <c r="D134" s="160">
        <v>2616</v>
      </c>
      <c r="E134" s="160">
        <v>0</v>
      </c>
      <c r="F134" s="160">
        <v>348630</v>
      </c>
      <c r="G134" s="160">
        <v>0</v>
      </c>
      <c r="H134" s="160">
        <v>85695</v>
      </c>
      <c r="I134" s="160">
        <v>0</v>
      </c>
      <c r="J134" s="160">
        <v>7769</v>
      </c>
      <c r="K134" s="160">
        <v>0</v>
      </c>
      <c r="L134" s="160">
        <v>0</v>
      </c>
      <c r="M134" s="133" t="s">
        <v>18</v>
      </c>
      <c r="N134" s="425"/>
    </row>
    <row r="135" spans="1:14" s="67" customFormat="1">
      <c r="A135" s="433"/>
      <c r="B135" s="173" t="s">
        <v>19</v>
      </c>
      <c r="C135" s="174">
        <f t="shared" si="1"/>
        <v>175083</v>
      </c>
      <c r="D135" s="288">
        <v>786</v>
      </c>
      <c r="E135" s="288">
        <v>0</v>
      </c>
      <c r="F135" s="288">
        <v>120610</v>
      </c>
      <c r="G135" s="288">
        <v>0</v>
      </c>
      <c r="H135" s="288">
        <v>49831</v>
      </c>
      <c r="I135" s="288">
        <v>0</v>
      </c>
      <c r="J135" s="288">
        <v>3856</v>
      </c>
      <c r="K135" s="288">
        <v>0</v>
      </c>
      <c r="L135" s="288">
        <v>0</v>
      </c>
      <c r="M135" s="176" t="s">
        <v>299</v>
      </c>
      <c r="N135" s="434"/>
    </row>
    <row r="136" spans="1:14" s="67" customFormat="1" ht="13.5" thickBot="1">
      <c r="A136" s="401" t="s">
        <v>382</v>
      </c>
      <c r="B136" s="140" t="s">
        <v>14</v>
      </c>
      <c r="C136" s="177">
        <f t="shared" si="1"/>
        <v>26</v>
      </c>
      <c r="D136" s="168">
        <v>14</v>
      </c>
      <c r="E136" s="168">
        <v>0</v>
      </c>
      <c r="F136" s="168">
        <v>0</v>
      </c>
      <c r="G136" s="168">
        <v>0</v>
      </c>
      <c r="H136" s="168">
        <v>0</v>
      </c>
      <c r="I136" s="168">
        <v>3</v>
      </c>
      <c r="J136" s="168">
        <v>9</v>
      </c>
      <c r="K136" s="168">
        <v>0</v>
      </c>
      <c r="L136" s="168">
        <v>0</v>
      </c>
      <c r="M136" s="134" t="s">
        <v>15</v>
      </c>
      <c r="N136" s="392" t="s">
        <v>63</v>
      </c>
    </row>
    <row r="137" spans="1:14" s="67" customFormat="1" ht="13.5" thickBot="1">
      <c r="A137" s="418"/>
      <c r="B137" s="143" t="s">
        <v>17</v>
      </c>
      <c r="C137" s="171">
        <f t="shared" si="1"/>
        <v>236242</v>
      </c>
      <c r="D137" s="157">
        <v>129062</v>
      </c>
      <c r="E137" s="157">
        <v>0</v>
      </c>
      <c r="F137" s="157">
        <v>0</v>
      </c>
      <c r="G137" s="157">
        <v>0</v>
      </c>
      <c r="H137" s="157">
        <v>0</v>
      </c>
      <c r="I137" s="157">
        <v>29056</v>
      </c>
      <c r="J137" s="157">
        <v>78124</v>
      </c>
      <c r="K137" s="157">
        <v>0</v>
      </c>
      <c r="L137" s="157">
        <v>0</v>
      </c>
      <c r="M137" s="134" t="s">
        <v>18</v>
      </c>
      <c r="N137" s="426"/>
    </row>
    <row r="138" spans="1:14" s="67" customFormat="1" ht="13.5" thickBot="1">
      <c r="A138" s="418"/>
      <c r="B138" s="143" t="s">
        <v>19</v>
      </c>
      <c r="C138" s="171">
        <f t="shared" si="1"/>
        <v>105262</v>
      </c>
      <c r="D138" s="157">
        <v>56827</v>
      </c>
      <c r="E138" s="157">
        <v>0</v>
      </c>
      <c r="F138" s="157">
        <v>0</v>
      </c>
      <c r="G138" s="157">
        <v>0</v>
      </c>
      <c r="H138" s="157">
        <v>0</v>
      </c>
      <c r="I138" s="157">
        <v>12445</v>
      </c>
      <c r="J138" s="157">
        <v>35990</v>
      </c>
      <c r="K138" s="157">
        <v>0</v>
      </c>
      <c r="L138" s="157">
        <v>0</v>
      </c>
      <c r="M138" s="134" t="s">
        <v>299</v>
      </c>
      <c r="N138" s="426"/>
    </row>
    <row r="139" spans="1:14" ht="13.5" customHeight="1" thickBot="1">
      <c r="A139" s="402" t="s">
        <v>218</v>
      </c>
      <c r="B139" s="142" t="s">
        <v>14</v>
      </c>
      <c r="C139" s="170">
        <f t="shared" si="1"/>
        <v>2</v>
      </c>
      <c r="D139" s="160">
        <v>0</v>
      </c>
      <c r="E139" s="160">
        <v>0</v>
      </c>
      <c r="F139" s="160">
        <v>0</v>
      </c>
      <c r="G139" s="160">
        <v>0</v>
      </c>
      <c r="H139" s="160">
        <v>2</v>
      </c>
      <c r="I139" s="160">
        <v>0</v>
      </c>
      <c r="J139" s="160">
        <v>0</v>
      </c>
      <c r="K139" s="160">
        <v>0</v>
      </c>
      <c r="L139" s="160">
        <v>0</v>
      </c>
      <c r="M139" s="133" t="s">
        <v>15</v>
      </c>
      <c r="N139" s="425" t="s">
        <v>219</v>
      </c>
    </row>
    <row r="140" spans="1:14" ht="13.5" customHeight="1" thickBot="1">
      <c r="A140" s="403" t="s">
        <v>218</v>
      </c>
      <c r="B140" s="142" t="s">
        <v>17</v>
      </c>
      <c r="C140" s="170">
        <f t="shared" si="1"/>
        <v>40672</v>
      </c>
      <c r="D140" s="160">
        <v>0</v>
      </c>
      <c r="E140" s="160">
        <v>0</v>
      </c>
      <c r="F140" s="160">
        <v>0</v>
      </c>
      <c r="G140" s="160">
        <v>0</v>
      </c>
      <c r="H140" s="160">
        <v>40672</v>
      </c>
      <c r="I140" s="160">
        <v>0</v>
      </c>
      <c r="J140" s="160">
        <v>0</v>
      </c>
      <c r="K140" s="160">
        <v>0</v>
      </c>
      <c r="L140" s="160">
        <v>0</v>
      </c>
      <c r="M140" s="133" t="s">
        <v>18</v>
      </c>
      <c r="N140" s="425"/>
    </row>
    <row r="141" spans="1:14" ht="13.5" customHeight="1" thickBot="1">
      <c r="A141" s="433"/>
      <c r="B141" s="173" t="s">
        <v>19</v>
      </c>
      <c r="C141" s="174">
        <f t="shared" si="1"/>
        <v>22213</v>
      </c>
      <c r="D141" s="288">
        <v>0</v>
      </c>
      <c r="E141" s="288">
        <v>0</v>
      </c>
      <c r="F141" s="288">
        <v>0</v>
      </c>
      <c r="G141" s="288">
        <v>0</v>
      </c>
      <c r="H141" s="288">
        <v>22213</v>
      </c>
      <c r="I141" s="288">
        <v>0</v>
      </c>
      <c r="J141" s="288">
        <v>0</v>
      </c>
      <c r="K141" s="288">
        <v>0</v>
      </c>
      <c r="L141" s="288">
        <v>0</v>
      </c>
      <c r="M141" s="176" t="s">
        <v>299</v>
      </c>
      <c r="N141" s="434"/>
    </row>
    <row r="142" spans="1:14" ht="13.5" thickBot="1">
      <c r="A142" s="418" t="s">
        <v>60</v>
      </c>
      <c r="B142" s="137" t="s">
        <v>14</v>
      </c>
      <c r="C142" s="171">
        <f t="shared" si="1"/>
        <v>230</v>
      </c>
      <c r="D142" s="157">
        <v>14</v>
      </c>
      <c r="E142" s="157">
        <v>0</v>
      </c>
      <c r="F142" s="157">
        <v>86</v>
      </c>
      <c r="G142" s="157">
        <v>0</v>
      </c>
      <c r="H142" s="157">
        <v>23</v>
      </c>
      <c r="I142" s="157">
        <v>87</v>
      </c>
      <c r="J142" s="157">
        <v>20</v>
      </c>
      <c r="K142" s="157">
        <v>0</v>
      </c>
      <c r="L142" s="157">
        <v>0</v>
      </c>
      <c r="M142" s="134" t="s">
        <v>15</v>
      </c>
      <c r="N142" s="426" t="s">
        <v>326</v>
      </c>
    </row>
    <row r="143" spans="1:14" ht="13.5" thickBot="1">
      <c r="A143" s="418" t="s">
        <v>60</v>
      </c>
      <c r="B143" s="143" t="s">
        <v>17</v>
      </c>
      <c r="C143" s="171">
        <f t="shared" si="1"/>
        <v>11873914</v>
      </c>
      <c r="D143" s="157">
        <v>37974</v>
      </c>
      <c r="E143" s="157">
        <v>0</v>
      </c>
      <c r="F143" s="157">
        <v>4918902</v>
      </c>
      <c r="G143" s="157">
        <v>0</v>
      </c>
      <c r="H143" s="157">
        <v>654836</v>
      </c>
      <c r="I143" s="157">
        <v>5955447</v>
      </c>
      <c r="J143" s="157">
        <v>306755</v>
      </c>
      <c r="K143" s="157">
        <v>0</v>
      </c>
      <c r="L143" s="157">
        <v>0</v>
      </c>
      <c r="M143" s="134" t="s">
        <v>18</v>
      </c>
      <c r="N143" s="426"/>
    </row>
    <row r="144" spans="1:14" ht="13.5" thickBot="1">
      <c r="A144" s="418"/>
      <c r="B144" s="143" t="s">
        <v>19</v>
      </c>
      <c r="C144" s="171">
        <f t="shared" si="1"/>
        <v>4936569</v>
      </c>
      <c r="D144" s="157">
        <v>12236</v>
      </c>
      <c r="E144" s="157">
        <v>0</v>
      </c>
      <c r="F144" s="157">
        <v>1556952</v>
      </c>
      <c r="G144" s="157">
        <v>0</v>
      </c>
      <c r="H144" s="157">
        <v>382894</v>
      </c>
      <c r="I144" s="157">
        <v>2827231</v>
      </c>
      <c r="J144" s="157">
        <v>157256</v>
      </c>
      <c r="K144" s="157">
        <v>0</v>
      </c>
      <c r="L144" s="157">
        <v>0</v>
      </c>
      <c r="M144" s="134" t="s">
        <v>299</v>
      </c>
      <c r="N144" s="426"/>
    </row>
    <row r="145" spans="1:14" ht="13.5" thickBot="1">
      <c r="A145" s="421" t="s">
        <v>383</v>
      </c>
      <c r="B145" s="142" t="s">
        <v>14</v>
      </c>
      <c r="C145" s="170">
        <f t="shared" si="1"/>
        <v>13</v>
      </c>
      <c r="D145" s="160">
        <v>10</v>
      </c>
      <c r="E145" s="160">
        <v>0</v>
      </c>
      <c r="F145" s="160">
        <v>0</v>
      </c>
      <c r="G145" s="160">
        <v>0</v>
      </c>
      <c r="H145" s="160">
        <v>0</v>
      </c>
      <c r="I145" s="160">
        <v>3</v>
      </c>
      <c r="J145" s="160">
        <v>0</v>
      </c>
      <c r="K145" s="160">
        <v>0</v>
      </c>
      <c r="L145" s="160">
        <v>0</v>
      </c>
      <c r="M145" s="133" t="s">
        <v>15</v>
      </c>
      <c r="N145" s="425" t="s">
        <v>158</v>
      </c>
    </row>
    <row r="146" spans="1:14" ht="13.5" thickBot="1">
      <c r="A146" s="421"/>
      <c r="B146" s="142" t="s">
        <v>17</v>
      </c>
      <c r="C146" s="170">
        <f t="shared" si="1"/>
        <v>68450</v>
      </c>
      <c r="D146" s="160">
        <v>11184</v>
      </c>
      <c r="E146" s="160">
        <v>0</v>
      </c>
      <c r="F146" s="160">
        <v>0</v>
      </c>
      <c r="G146" s="160">
        <v>0</v>
      </c>
      <c r="H146" s="160">
        <v>0</v>
      </c>
      <c r="I146" s="160">
        <v>57266</v>
      </c>
      <c r="J146" s="160">
        <v>0</v>
      </c>
      <c r="K146" s="160">
        <v>0</v>
      </c>
      <c r="L146" s="160">
        <v>0</v>
      </c>
      <c r="M146" s="133" t="s">
        <v>18</v>
      </c>
      <c r="N146" s="425"/>
    </row>
    <row r="147" spans="1:14" ht="13.5" thickBot="1">
      <c r="A147" s="421"/>
      <c r="B147" s="142" t="s">
        <v>19</v>
      </c>
      <c r="C147" s="170">
        <f t="shared" si="1"/>
        <v>33272</v>
      </c>
      <c r="D147" s="160">
        <v>4087</v>
      </c>
      <c r="E147" s="160">
        <v>0</v>
      </c>
      <c r="F147" s="160">
        <v>0</v>
      </c>
      <c r="G147" s="160">
        <v>0</v>
      </c>
      <c r="H147" s="160">
        <v>0</v>
      </c>
      <c r="I147" s="160">
        <v>29185</v>
      </c>
      <c r="J147" s="160">
        <v>0</v>
      </c>
      <c r="K147" s="160">
        <v>0</v>
      </c>
      <c r="L147" s="160">
        <v>0</v>
      </c>
      <c r="M147" s="133" t="s">
        <v>299</v>
      </c>
      <c r="N147" s="425"/>
    </row>
    <row r="148" spans="1:14" ht="13.5" thickBot="1">
      <c r="A148" s="418" t="s">
        <v>412</v>
      </c>
      <c r="B148" s="137" t="s">
        <v>14</v>
      </c>
      <c r="C148" s="171">
        <f t="shared" ref="C148:C165" si="2">SUM(D148:L148)</f>
        <v>16</v>
      </c>
      <c r="D148" s="157">
        <v>3</v>
      </c>
      <c r="E148" s="157">
        <v>0</v>
      </c>
      <c r="F148" s="157">
        <v>0</v>
      </c>
      <c r="G148" s="157">
        <v>0</v>
      </c>
      <c r="H148" s="157">
        <v>0</v>
      </c>
      <c r="I148" s="157">
        <v>12</v>
      </c>
      <c r="J148" s="157">
        <v>1</v>
      </c>
      <c r="K148" s="157">
        <v>0</v>
      </c>
      <c r="L148" s="157">
        <v>0</v>
      </c>
      <c r="M148" s="134" t="s">
        <v>15</v>
      </c>
      <c r="N148" s="426" t="s">
        <v>64</v>
      </c>
    </row>
    <row r="149" spans="1:14" ht="13.5" thickBot="1">
      <c r="A149" s="418"/>
      <c r="B149" s="143" t="s">
        <v>17</v>
      </c>
      <c r="C149" s="171">
        <f t="shared" si="2"/>
        <v>153699</v>
      </c>
      <c r="D149" s="157">
        <v>1696</v>
      </c>
      <c r="E149" s="157">
        <v>0</v>
      </c>
      <c r="F149" s="157">
        <v>0</v>
      </c>
      <c r="G149" s="157">
        <v>0</v>
      </c>
      <c r="H149" s="157">
        <v>0</v>
      </c>
      <c r="I149" s="157">
        <v>149698</v>
      </c>
      <c r="J149" s="157">
        <v>2305</v>
      </c>
      <c r="K149" s="157">
        <v>0</v>
      </c>
      <c r="L149" s="157">
        <v>0</v>
      </c>
      <c r="M149" s="134" t="s">
        <v>18</v>
      </c>
      <c r="N149" s="426"/>
    </row>
    <row r="150" spans="1:14" ht="13.5" thickBot="1">
      <c r="A150" s="418"/>
      <c r="B150" s="143" t="s">
        <v>19</v>
      </c>
      <c r="C150" s="171">
        <f t="shared" si="2"/>
        <v>81180</v>
      </c>
      <c r="D150" s="157">
        <v>529</v>
      </c>
      <c r="E150" s="157">
        <v>0</v>
      </c>
      <c r="F150" s="157">
        <v>0</v>
      </c>
      <c r="G150" s="157">
        <v>0</v>
      </c>
      <c r="H150" s="157">
        <v>0</v>
      </c>
      <c r="I150" s="157">
        <v>79960</v>
      </c>
      <c r="J150" s="157">
        <v>691</v>
      </c>
      <c r="K150" s="157">
        <v>0</v>
      </c>
      <c r="L150" s="157">
        <v>0</v>
      </c>
      <c r="M150" s="134" t="s">
        <v>299</v>
      </c>
      <c r="N150" s="426"/>
    </row>
    <row r="151" spans="1:14" ht="13.5" thickBot="1">
      <c r="A151" s="421" t="s">
        <v>315</v>
      </c>
      <c r="B151" s="142" t="s">
        <v>14</v>
      </c>
      <c r="C151" s="170">
        <f>SUM(D151:L151)</f>
        <v>1</v>
      </c>
      <c r="D151" s="160">
        <v>0</v>
      </c>
      <c r="E151" s="160">
        <v>0</v>
      </c>
      <c r="F151" s="160">
        <v>0</v>
      </c>
      <c r="G151" s="160">
        <v>0</v>
      </c>
      <c r="H151" s="160">
        <v>0</v>
      </c>
      <c r="I151" s="160">
        <v>1</v>
      </c>
      <c r="J151" s="160">
        <v>0</v>
      </c>
      <c r="K151" s="160">
        <v>0</v>
      </c>
      <c r="L151" s="160">
        <v>0</v>
      </c>
      <c r="M151" s="133" t="s">
        <v>15</v>
      </c>
      <c r="N151" s="425" t="s">
        <v>314</v>
      </c>
    </row>
    <row r="152" spans="1:14" ht="13.5" thickBot="1">
      <c r="A152" s="421"/>
      <c r="B152" s="142" t="s">
        <v>17</v>
      </c>
      <c r="C152" s="170">
        <f t="shared" ref="C152:C159" si="3">SUM(D152:L152)</f>
        <v>94730</v>
      </c>
      <c r="D152" s="160">
        <v>0</v>
      </c>
      <c r="E152" s="160">
        <v>0</v>
      </c>
      <c r="F152" s="160">
        <v>0</v>
      </c>
      <c r="G152" s="160">
        <v>0</v>
      </c>
      <c r="H152" s="160">
        <v>0</v>
      </c>
      <c r="I152" s="160">
        <v>94730</v>
      </c>
      <c r="J152" s="160">
        <v>0</v>
      </c>
      <c r="K152" s="160">
        <v>0</v>
      </c>
      <c r="L152" s="160">
        <v>0</v>
      </c>
      <c r="M152" s="133" t="s">
        <v>18</v>
      </c>
      <c r="N152" s="425"/>
    </row>
    <row r="153" spans="1:14" ht="13.5" thickBot="1">
      <c r="A153" s="421"/>
      <c r="B153" s="142" t="s">
        <v>19</v>
      </c>
      <c r="C153" s="170">
        <f t="shared" si="3"/>
        <v>48730</v>
      </c>
      <c r="D153" s="160">
        <v>0</v>
      </c>
      <c r="E153" s="160">
        <v>0</v>
      </c>
      <c r="F153" s="160">
        <v>0</v>
      </c>
      <c r="G153" s="160">
        <v>0</v>
      </c>
      <c r="H153" s="160">
        <v>0</v>
      </c>
      <c r="I153" s="160">
        <v>48730</v>
      </c>
      <c r="J153" s="160">
        <v>0</v>
      </c>
      <c r="K153" s="160">
        <v>0</v>
      </c>
      <c r="L153" s="160">
        <v>0</v>
      </c>
      <c r="M153" s="133" t="s">
        <v>299</v>
      </c>
      <c r="N153" s="425"/>
    </row>
    <row r="154" spans="1:14" ht="13.5" thickBot="1">
      <c r="A154" s="399" t="s">
        <v>198</v>
      </c>
      <c r="B154" s="137" t="s">
        <v>14</v>
      </c>
      <c r="C154" s="171">
        <f t="shared" si="3"/>
        <v>4</v>
      </c>
      <c r="D154" s="157">
        <v>3</v>
      </c>
      <c r="E154" s="157">
        <v>0</v>
      </c>
      <c r="F154" s="157">
        <v>0</v>
      </c>
      <c r="G154" s="157">
        <v>0</v>
      </c>
      <c r="H154" s="157">
        <v>1</v>
      </c>
      <c r="I154" s="157">
        <v>0</v>
      </c>
      <c r="J154" s="157">
        <v>0</v>
      </c>
      <c r="K154" s="157">
        <v>0</v>
      </c>
      <c r="L154" s="157">
        <v>0</v>
      </c>
      <c r="M154" s="134" t="s">
        <v>15</v>
      </c>
      <c r="N154" s="426" t="s">
        <v>316</v>
      </c>
    </row>
    <row r="155" spans="1:14" ht="13.5" thickBot="1">
      <c r="A155" s="400"/>
      <c r="B155" s="143" t="s">
        <v>17</v>
      </c>
      <c r="C155" s="171">
        <f t="shared" si="3"/>
        <v>30372</v>
      </c>
      <c r="D155" s="157">
        <v>9624</v>
      </c>
      <c r="E155" s="157">
        <v>0</v>
      </c>
      <c r="F155" s="157">
        <v>0</v>
      </c>
      <c r="G155" s="157">
        <v>0</v>
      </c>
      <c r="H155" s="157">
        <v>20748</v>
      </c>
      <c r="I155" s="157">
        <v>0</v>
      </c>
      <c r="J155" s="157">
        <v>0</v>
      </c>
      <c r="K155" s="157">
        <v>0</v>
      </c>
      <c r="L155" s="157">
        <v>0</v>
      </c>
      <c r="M155" s="134" t="s">
        <v>18</v>
      </c>
      <c r="N155" s="426"/>
    </row>
    <row r="156" spans="1:14" ht="13.5" thickBot="1">
      <c r="A156" s="401"/>
      <c r="B156" s="143" t="s">
        <v>19</v>
      </c>
      <c r="C156" s="178">
        <f t="shared" si="3"/>
        <v>14575</v>
      </c>
      <c r="D156" s="180">
        <v>2886</v>
      </c>
      <c r="E156" s="180">
        <v>0</v>
      </c>
      <c r="F156" s="180">
        <v>0</v>
      </c>
      <c r="G156" s="180">
        <v>0</v>
      </c>
      <c r="H156" s="180">
        <v>11689</v>
      </c>
      <c r="I156" s="180">
        <v>0</v>
      </c>
      <c r="J156" s="180">
        <v>0</v>
      </c>
      <c r="K156" s="180">
        <v>0</v>
      </c>
      <c r="L156" s="180">
        <v>0</v>
      </c>
      <c r="M156" s="134" t="s">
        <v>299</v>
      </c>
      <c r="N156" s="390"/>
    </row>
    <row r="157" spans="1:14" ht="16.5" customHeight="1" thickBot="1">
      <c r="A157" s="421" t="s">
        <v>384</v>
      </c>
      <c r="B157" s="142" t="s">
        <v>14</v>
      </c>
      <c r="C157" s="170">
        <f t="shared" si="3"/>
        <v>4</v>
      </c>
      <c r="D157" s="160">
        <v>0</v>
      </c>
      <c r="E157" s="160">
        <v>0</v>
      </c>
      <c r="F157" s="160">
        <v>0</v>
      </c>
      <c r="G157" s="160">
        <v>0</v>
      </c>
      <c r="H157" s="160">
        <v>0</v>
      </c>
      <c r="I157" s="160">
        <v>3</v>
      </c>
      <c r="J157" s="160">
        <v>1</v>
      </c>
      <c r="K157" s="160">
        <v>0</v>
      </c>
      <c r="L157" s="160">
        <v>0</v>
      </c>
      <c r="M157" s="133" t="s">
        <v>15</v>
      </c>
      <c r="N157" s="425" t="s">
        <v>406</v>
      </c>
    </row>
    <row r="158" spans="1:14" ht="16.5" customHeight="1" thickBot="1">
      <c r="A158" s="421"/>
      <c r="B158" s="142" t="s">
        <v>17</v>
      </c>
      <c r="C158" s="170">
        <f t="shared" si="3"/>
        <v>1996</v>
      </c>
      <c r="D158" s="160">
        <v>0</v>
      </c>
      <c r="E158" s="160">
        <v>0</v>
      </c>
      <c r="F158" s="160">
        <v>0</v>
      </c>
      <c r="G158" s="160">
        <v>0</v>
      </c>
      <c r="H158" s="160">
        <v>0</v>
      </c>
      <c r="I158" s="160">
        <v>1497</v>
      </c>
      <c r="J158" s="160">
        <v>499</v>
      </c>
      <c r="K158" s="160">
        <v>0</v>
      </c>
      <c r="L158" s="160">
        <v>0</v>
      </c>
      <c r="M158" s="133" t="s">
        <v>18</v>
      </c>
      <c r="N158" s="425" t="s">
        <v>385</v>
      </c>
    </row>
    <row r="159" spans="1:14" ht="16.5" customHeight="1" thickBot="1">
      <c r="A159" s="421"/>
      <c r="B159" s="142" t="s">
        <v>19</v>
      </c>
      <c r="C159" s="170">
        <f t="shared" si="3"/>
        <v>1304</v>
      </c>
      <c r="D159" s="160">
        <v>0</v>
      </c>
      <c r="E159" s="160">
        <v>0</v>
      </c>
      <c r="F159" s="160">
        <v>0</v>
      </c>
      <c r="G159" s="160">
        <v>0</v>
      </c>
      <c r="H159" s="160">
        <v>0</v>
      </c>
      <c r="I159" s="160">
        <v>978</v>
      </c>
      <c r="J159" s="160">
        <v>326</v>
      </c>
      <c r="K159" s="160">
        <v>0</v>
      </c>
      <c r="L159" s="160">
        <v>0</v>
      </c>
      <c r="M159" s="133" t="s">
        <v>299</v>
      </c>
      <c r="N159" s="425"/>
    </row>
    <row r="160" spans="1:14" ht="16.5" thickBot="1">
      <c r="A160" s="323" t="s">
        <v>65</v>
      </c>
      <c r="B160" s="137" t="s">
        <v>14</v>
      </c>
      <c r="C160" s="318">
        <f>SUM(D160:L160)</f>
        <v>75</v>
      </c>
      <c r="D160" s="319">
        <v>1</v>
      </c>
      <c r="E160" s="319">
        <v>0</v>
      </c>
      <c r="F160" s="319">
        <v>12</v>
      </c>
      <c r="G160" s="319">
        <v>0</v>
      </c>
      <c r="H160" s="319">
        <v>14</v>
      </c>
      <c r="I160" s="319">
        <v>36</v>
      </c>
      <c r="J160" s="319">
        <v>10</v>
      </c>
      <c r="K160" s="319">
        <v>2</v>
      </c>
      <c r="L160" s="319">
        <v>0</v>
      </c>
      <c r="M160" s="134" t="s">
        <v>15</v>
      </c>
      <c r="N160" s="324"/>
    </row>
    <row r="161" spans="1:14" ht="16.5" thickBot="1">
      <c r="A161" s="323"/>
      <c r="B161" s="143" t="s">
        <v>17</v>
      </c>
      <c r="C161" s="318">
        <f t="shared" ref="C161:C162" si="4">SUM(D161:L161)</f>
        <v>3349982</v>
      </c>
      <c r="D161" s="319">
        <v>23265</v>
      </c>
      <c r="E161" s="319">
        <v>0</v>
      </c>
      <c r="F161" s="319">
        <v>720797</v>
      </c>
      <c r="G161" s="319">
        <v>0</v>
      </c>
      <c r="H161" s="319">
        <v>466640</v>
      </c>
      <c r="I161" s="319">
        <v>1856102</v>
      </c>
      <c r="J161" s="319">
        <v>236648</v>
      </c>
      <c r="K161" s="319">
        <v>46530</v>
      </c>
      <c r="L161" s="319">
        <v>0</v>
      </c>
      <c r="M161" s="134" t="s">
        <v>18</v>
      </c>
      <c r="N161" s="324" t="s">
        <v>351</v>
      </c>
    </row>
    <row r="162" spans="1:14" ht="16.5" thickBot="1">
      <c r="A162" s="323"/>
      <c r="B162" s="143" t="s">
        <v>19</v>
      </c>
      <c r="C162" s="318">
        <f t="shared" si="4"/>
        <v>1592307</v>
      </c>
      <c r="D162" s="319">
        <v>9979</v>
      </c>
      <c r="E162" s="319">
        <v>0</v>
      </c>
      <c r="F162" s="319">
        <v>229676</v>
      </c>
      <c r="G162" s="319">
        <v>0</v>
      </c>
      <c r="H162" s="319">
        <v>271812</v>
      </c>
      <c r="I162" s="319">
        <v>946907</v>
      </c>
      <c r="J162" s="319">
        <v>113975</v>
      </c>
      <c r="K162" s="319">
        <v>19958</v>
      </c>
      <c r="L162" s="319">
        <v>0</v>
      </c>
      <c r="M162" s="134" t="s">
        <v>299</v>
      </c>
      <c r="N162" s="324"/>
    </row>
    <row r="163" spans="1:14" ht="13.5" customHeight="1" thickBot="1">
      <c r="A163" s="421" t="s">
        <v>386</v>
      </c>
      <c r="B163" s="142" t="s">
        <v>14</v>
      </c>
      <c r="C163" s="170">
        <f>SUM(D163:L163)</f>
        <v>3</v>
      </c>
      <c r="D163" s="160">
        <v>1</v>
      </c>
      <c r="E163" s="160">
        <v>0</v>
      </c>
      <c r="F163" s="160">
        <v>1</v>
      </c>
      <c r="G163" s="160">
        <v>0</v>
      </c>
      <c r="H163" s="160">
        <v>0</v>
      </c>
      <c r="I163" s="160">
        <v>1</v>
      </c>
      <c r="J163" s="160">
        <v>0</v>
      </c>
      <c r="K163" s="160">
        <v>0</v>
      </c>
      <c r="L163" s="160">
        <v>0</v>
      </c>
      <c r="M163" s="133" t="s">
        <v>15</v>
      </c>
      <c r="N163" s="425" t="s">
        <v>367</v>
      </c>
    </row>
    <row r="164" spans="1:14" ht="13.5" customHeight="1" thickBot="1">
      <c r="A164" s="421"/>
      <c r="B164" s="142" t="s">
        <v>17</v>
      </c>
      <c r="C164" s="170">
        <f t="shared" si="2"/>
        <v>45601</v>
      </c>
      <c r="D164" s="160">
        <v>1393</v>
      </c>
      <c r="E164" s="160">
        <v>0</v>
      </c>
      <c r="F164" s="160">
        <v>43709</v>
      </c>
      <c r="G164" s="160">
        <v>0</v>
      </c>
      <c r="H164" s="160">
        <v>0</v>
      </c>
      <c r="I164" s="160">
        <v>499</v>
      </c>
      <c r="J164" s="160">
        <v>0</v>
      </c>
      <c r="K164" s="160">
        <v>0</v>
      </c>
      <c r="L164" s="160">
        <v>0</v>
      </c>
      <c r="M164" s="133" t="s">
        <v>18</v>
      </c>
      <c r="N164" s="425"/>
    </row>
    <row r="165" spans="1:14" ht="12.75" customHeight="1">
      <c r="A165" s="402"/>
      <c r="B165" s="144" t="s">
        <v>19</v>
      </c>
      <c r="C165" s="188">
        <f t="shared" si="2"/>
        <v>13857</v>
      </c>
      <c r="D165" s="164">
        <v>418</v>
      </c>
      <c r="E165" s="164">
        <v>0</v>
      </c>
      <c r="F165" s="164">
        <v>13113</v>
      </c>
      <c r="G165" s="164">
        <v>0</v>
      </c>
      <c r="H165" s="164">
        <v>0</v>
      </c>
      <c r="I165" s="164">
        <v>326</v>
      </c>
      <c r="J165" s="164">
        <v>0</v>
      </c>
      <c r="K165" s="164">
        <v>0</v>
      </c>
      <c r="L165" s="164">
        <v>0</v>
      </c>
      <c r="M165" s="135" t="s">
        <v>299</v>
      </c>
      <c r="N165" s="387"/>
    </row>
    <row r="166" spans="1:14" ht="13.5" customHeight="1" thickBot="1">
      <c r="A166" s="427" t="s">
        <v>9</v>
      </c>
      <c r="B166" s="336" t="s">
        <v>14</v>
      </c>
      <c r="C166" s="337">
        <f t="shared" ref="C166:K168" si="5">SUM(C10,C13,C16,C19,C22,C25,C28,C31,C34,C37,C40,C43,C46,C49,C52,C55,C58,C61,C64,C67,C70,C73,C76,C79,C82,C85,C88,C91,C94,C97,C100,C103,C106,C109,C112,C115,C118,C121,C124,C127,C130,C133,C136,C139,C142,C145,C148,C151,C163+C154+C157+C160)</f>
        <v>1588</v>
      </c>
      <c r="D166" s="337">
        <f t="shared" si="5"/>
        <v>162</v>
      </c>
      <c r="E166" s="337">
        <f t="shared" si="5"/>
        <v>0</v>
      </c>
      <c r="F166" s="337">
        <f t="shared" si="5"/>
        <v>206</v>
      </c>
      <c r="G166" s="337">
        <f t="shared" si="5"/>
        <v>0</v>
      </c>
      <c r="H166" s="337">
        <f t="shared" si="5"/>
        <v>86</v>
      </c>
      <c r="I166" s="337">
        <f t="shared" si="5"/>
        <v>1031</v>
      </c>
      <c r="J166" s="337">
        <f t="shared" si="5"/>
        <v>100</v>
      </c>
      <c r="K166" s="337">
        <f t="shared" si="5"/>
        <v>3</v>
      </c>
      <c r="L166" s="337">
        <f>SUM(L10,L13,L16,L19,L22,L25,L28,L31,L34,L37,L40,L43,L46,L49,L52,L55,L58,L61,L64,L67,L70,L73,L76,L79,L82,L85,L88,L91,L94,L97,L100,L103,L106,L109,L112,L115,L118,L121,L124,L127,L130,L133,L136,L139,L142,L145,L148,L151,L163+L154+L157+L160)</f>
        <v>0</v>
      </c>
      <c r="M166" s="338" t="s">
        <v>15</v>
      </c>
      <c r="N166" s="430" t="s">
        <v>2</v>
      </c>
    </row>
    <row r="167" spans="1:14" ht="13.5" customHeight="1" thickBot="1">
      <c r="A167" s="428"/>
      <c r="B167" s="339" t="s">
        <v>17</v>
      </c>
      <c r="C167" s="340">
        <f t="shared" si="5"/>
        <v>56731177</v>
      </c>
      <c r="D167" s="340">
        <f t="shared" si="5"/>
        <v>1846887</v>
      </c>
      <c r="E167" s="340">
        <f t="shared" si="5"/>
        <v>0</v>
      </c>
      <c r="F167" s="340">
        <f t="shared" si="5"/>
        <v>11953160</v>
      </c>
      <c r="G167" s="340">
        <f t="shared" si="5"/>
        <v>0</v>
      </c>
      <c r="H167" s="340">
        <f t="shared" si="5"/>
        <v>2497704</v>
      </c>
      <c r="I167" s="340">
        <f t="shared" si="5"/>
        <v>39357608</v>
      </c>
      <c r="J167" s="340">
        <f t="shared" si="5"/>
        <v>1014504</v>
      </c>
      <c r="K167" s="340">
        <f t="shared" si="5"/>
        <v>61314</v>
      </c>
      <c r="L167" s="340">
        <f>SUM(L11,L14,L17,L20,L23,L26,L29,L32,L35,L38,L41,L44,L47,L50,L53,L56,L59,L62,L65,L68,L71,L74,L77,L80,L83,L86,L89,L92,L95,L98,L101,L104,L107,L110,L113,L116,L119,L122,L125,L128,L131,L134,L137,L140,L143,L146,L149,L152,L164+L155+L158+L161)</f>
        <v>0</v>
      </c>
      <c r="M167" s="341" t="s">
        <v>18</v>
      </c>
      <c r="N167" s="431"/>
    </row>
    <row r="168" spans="1:14" ht="12.75" customHeight="1">
      <c r="A168" s="429"/>
      <c r="B168" s="342" t="s">
        <v>19</v>
      </c>
      <c r="C168" s="343">
        <f t="shared" si="5"/>
        <v>27367972</v>
      </c>
      <c r="D168" s="343">
        <f t="shared" si="5"/>
        <v>1437814</v>
      </c>
      <c r="E168" s="343">
        <f t="shared" si="5"/>
        <v>0</v>
      </c>
      <c r="F168" s="343">
        <f t="shared" si="5"/>
        <v>3908089</v>
      </c>
      <c r="G168" s="343">
        <f t="shared" si="5"/>
        <v>0</v>
      </c>
      <c r="H168" s="343">
        <f t="shared" si="5"/>
        <v>1450024</v>
      </c>
      <c r="I168" s="343">
        <f t="shared" si="5"/>
        <v>20041264</v>
      </c>
      <c r="J168" s="343">
        <f t="shared" si="5"/>
        <v>504123</v>
      </c>
      <c r="K168" s="343">
        <f t="shared" si="5"/>
        <v>26658</v>
      </c>
      <c r="L168" s="343">
        <f>SUM(L12,L15,L18,L21,L24,L27,L30,L33,L36,L39,L42,L45,L48,L51,L54,L57,L60,L63,L66,L69,L72,L75,L78,L81,L84,L87,L90,L93,L96,L99,L102,L105,L108,L111,L114,L117,L120,L123,L126,L129,L132,L135,L138,L141,L144,L147,L150,L153,L165+L156+L159+L162)</f>
        <v>0</v>
      </c>
      <c r="M168" s="344" t="s">
        <v>299</v>
      </c>
      <c r="N168" s="432"/>
    </row>
    <row r="169" spans="1:14">
      <c r="C169"/>
    </row>
    <row r="170" spans="1:14">
      <c r="C170"/>
    </row>
    <row r="171" spans="1:14">
      <c r="C171"/>
    </row>
    <row r="172" spans="1:14">
      <c r="C172"/>
    </row>
    <row r="173" spans="1:14">
      <c r="C173"/>
    </row>
    <row r="174" spans="1:14">
      <c r="C174"/>
    </row>
    <row r="175" spans="1:14">
      <c r="C175"/>
    </row>
    <row r="176" spans="1:14">
      <c r="C176"/>
    </row>
    <row r="177" spans="3:3">
      <c r="C177"/>
    </row>
    <row r="178" spans="3:3">
      <c r="C178"/>
    </row>
    <row r="179" spans="3:3">
      <c r="C179"/>
    </row>
    <row r="180" spans="3:3">
      <c r="C180"/>
    </row>
    <row r="181" spans="3:3">
      <c r="C181"/>
    </row>
    <row r="182" spans="3:3">
      <c r="C182"/>
    </row>
    <row r="183" spans="3:3">
      <c r="C183"/>
    </row>
    <row r="184" spans="3:3">
      <c r="C184"/>
    </row>
    <row r="185" spans="3:3">
      <c r="C185"/>
    </row>
    <row r="186" spans="3:3">
      <c r="C186"/>
    </row>
    <row r="187" spans="3:3">
      <c r="C187"/>
    </row>
    <row r="188" spans="3:3">
      <c r="C188"/>
    </row>
    <row r="189" spans="3:3">
      <c r="C189"/>
    </row>
    <row r="190" spans="3:3">
      <c r="C190"/>
    </row>
    <row r="191" spans="3:3">
      <c r="C191"/>
    </row>
    <row r="192" spans="3:3">
      <c r="C192"/>
    </row>
    <row r="193" spans="3:3">
      <c r="C193"/>
    </row>
    <row r="194" spans="3:3">
      <c r="C194"/>
    </row>
    <row r="195" spans="3:3">
      <c r="C195"/>
    </row>
    <row r="196" spans="3:3">
      <c r="C196"/>
    </row>
    <row r="197" spans="3:3">
      <c r="C197"/>
    </row>
    <row r="198" spans="3:3">
      <c r="C198"/>
    </row>
    <row r="199" spans="3:3">
      <c r="C199"/>
    </row>
    <row r="200" spans="3:3">
      <c r="C200"/>
    </row>
    <row r="201" spans="3:3">
      <c r="C201"/>
    </row>
    <row r="202" spans="3:3">
      <c r="C202"/>
    </row>
    <row r="203" spans="3:3">
      <c r="C203"/>
    </row>
    <row r="204" spans="3:3">
      <c r="C204"/>
    </row>
    <row r="205" spans="3:3">
      <c r="C205"/>
    </row>
    <row r="206" spans="3:3">
      <c r="C206"/>
    </row>
    <row r="207" spans="3:3">
      <c r="C207"/>
    </row>
    <row r="208" spans="3:3">
      <c r="C208"/>
    </row>
    <row r="209" spans="3:3">
      <c r="C209"/>
    </row>
    <row r="210" spans="3:3">
      <c r="C210"/>
    </row>
    <row r="211" spans="3:3">
      <c r="C211"/>
    </row>
    <row r="212" spans="3:3">
      <c r="C212"/>
    </row>
    <row r="213" spans="3:3">
      <c r="C213"/>
    </row>
    <row r="214" spans="3:3">
      <c r="C214"/>
    </row>
    <row r="215" spans="3:3">
      <c r="C215"/>
    </row>
    <row r="216" spans="3:3">
      <c r="C216"/>
    </row>
    <row r="217" spans="3:3">
      <c r="C217"/>
    </row>
    <row r="218" spans="3:3">
      <c r="C218"/>
    </row>
    <row r="219" spans="3:3">
      <c r="C219"/>
    </row>
    <row r="220" spans="3:3">
      <c r="C220"/>
    </row>
    <row r="221" spans="3:3">
      <c r="C221"/>
    </row>
    <row r="222" spans="3:3">
      <c r="C222"/>
    </row>
    <row r="223" spans="3:3">
      <c r="C223"/>
    </row>
    <row r="224" spans="3:3">
      <c r="C224"/>
    </row>
    <row r="225" spans="3:3">
      <c r="C225"/>
    </row>
    <row r="226" spans="3:3">
      <c r="C226"/>
    </row>
    <row r="227" spans="3:3">
      <c r="C227"/>
    </row>
    <row r="228" spans="3:3">
      <c r="C228"/>
    </row>
    <row r="229" spans="3:3">
      <c r="C229"/>
    </row>
    <row r="230" spans="3:3">
      <c r="C230"/>
    </row>
    <row r="231" spans="3:3">
      <c r="C231"/>
    </row>
    <row r="232" spans="3:3">
      <c r="C232"/>
    </row>
    <row r="233" spans="3:3">
      <c r="C233"/>
    </row>
    <row r="234" spans="3:3">
      <c r="C234"/>
    </row>
    <row r="235" spans="3:3">
      <c r="C235"/>
    </row>
    <row r="236" spans="3:3">
      <c r="C236"/>
    </row>
    <row r="237" spans="3:3">
      <c r="C237"/>
    </row>
    <row r="238" spans="3:3">
      <c r="C238"/>
    </row>
    <row r="239" spans="3:3">
      <c r="C239"/>
    </row>
    <row r="240" spans="3:3">
      <c r="C240"/>
    </row>
    <row r="241" spans="3:3">
      <c r="C241"/>
    </row>
    <row r="242" spans="3:3">
      <c r="C242"/>
    </row>
    <row r="243" spans="3:3">
      <c r="C243"/>
    </row>
    <row r="244" spans="3:3">
      <c r="C244"/>
    </row>
    <row r="245" spans="3:3">
      <c r="C245"/>
    </row>
    <row r="246" spans="3:3">
      <c r="C246"/>
    </row>
    <row r="247" spans="3:3">
      <c r="C247"/>
    </row>
    <row r="248" spans="3:3">
      <c r="C248"/>
    </row>
    <row r="249" spans="3:3">
      <c r="C249"/>
    </row>
    <row r="250" spans="3:3">
      <c r="C250"/>
    </row>
    <row r="251" spans="3:3">
      <c r="C251"/>
    </row>
    <row r="252" spans="3:3">
      <c r="C252"/>
    </row>
    <row r="253" spans="3:3">
      <c r="C253"/>
    </row>
    <row r="254" spans="3:3">
      <c r="C254"/>
    </row>
    <row r="255" spans="3:3">
      <c r="C255"/>
    </row>
    <row r="256" spans="3:3">
      <c r="C256"/>
    </row>
    <row r="257" spans="3:3">
      <c r="C257"/>
    </row>
    <row r="258" spans="3:3">
      <c r="C258"/>
    </row>
    <row r="259" spans="3:3">
      <c r="C259"/>
    </row>
    <row r="260" spans="3:3">
      <c r="C260"/>
    </row>
    <row r="261" spans="3:3">
      <c r="C261"/>
    </row>
    <row r="262" spans="3:3">
      <c r="C262"/>
    </row>
    <row r="263" spans="3:3">
      <c r="C263"/>
    </row>
    <row r="264" spans="3:3">
      <c r="C264"/>
    </row>
    <row r="265" spans="3:3">
      <c r="C265"/>
    </row>
    <row r="266" spans="3:3">
      <c r="C266"/>
    </row>
    <row r="267" spans="3:3">
      <c r="C267"/>
    </row>
    <row r="268" spans="3:3">
      <c r="C268"/>
    </row>
    <row r="269" spans="3:3">
      <c r="C269"/>
    </row>
    <row r="270" spans="3:3">
      <c r="C270"/>
    </row>
    <row r="271" spans="3:3">
      <c r="C271"/>
    </row>
    <row r="272" spans="3:3">
      <c r="C272"/>
    </row>
    <row r="273" spans="3:3">
      <c r="C273"/>
    </row>
    <row r="274" spans="3:3">
      <c r="C274"/>
    </row>
    <row r="275" spans="3:3">
      <c r="C275"/>
    </row>
    <row r="276" spans="3:3">
      <c r="C276"/>
    </row>
    <row r="277" spans="3:3">
      <c r="C277"/>
    </row>
    <row r="278" spans="3:3">
      <c r="C278"/>
    </row>
    <row r="279" spans="3:3">
      <c r="C279"/>
    </row>
    <row r="280" spans="3:3">
      <c r="C280"/>
    </row>
    <row r="281" spans="3:3">
      <c r="C281"/>
    </row>
    <row r="282" spans="3:3">
      <c r="C282"/>
    </row>
    <row r="283" spans="3:3">
      <c r="C283"/>
    </row>
    <row r="284" spans="3:3">
      <c r="C284"/>
    </row>
    <row r="285" spans="3:3">
      <c r="C285"/>
    </row>
    <row r="286" spans="3:3">
      <c r="C286"/>
    </row>
    <row r="287" spans="3:3">
      <c r="C287"/>
    </row>
    <row r="288" spans="3:3">
      <c r="C288"/>
    </row>
    <row r="289" spans="3:3">
      <c r="C289"/>
    </row>
    <row r="290" spans="3:3">
      <c r="C290"/>
    </row>
    <row r="291" spans="3:3">
      <c r="C291"/>
    </row>
    <row r="292" spans="3:3">
      <c r="C292"/>
    </row>
    <row r="293" spans="3:3">
      <c r="C293"/>
    </row>
    <row r="294" spans="3:3">
      <c r="C294"/>
    </row>
    <row r="295" spans="3:3">
      <c r="C295"/>
    </row>
    <row r="296" spans="3:3">
      <c r="C296"/>
    </row>
    <row r="297" spans="3:3">
      <c r="C297"/>
    </row>
    <row r="298" spans="3:3">
      <c r="C298"/>
    </row>
    <row r="299" spans="3:3">
      <c r="C299"/>
    </row>
    <row r="300" spans="3:3">
      <c r="C300"/>
    </row>
    <row r="301" spans="3:3">
      <c r="C301"/>
    </row>
    <row r="302" spans="3:3">
      <c r="C302"/>
    </row>
    <row r="303" spans="3:3">
      <c r="C303"/>
    </row>
    <row r="304" spans="3:3">
      <c r="C304"/>
    </row>
    <row r="305" spans="3:3">
      <c r="C305"/>
    </row>
    <row r="306" spans="3:3">
      <c r="C306"/>
    </row>
    <row r="307" spans="3:3">
      <c r="C307"/>
    </row>
    <row r="308" spans="3:3">
      <c r="C308"/>
    </row>
    <row r="309" spans="3:3">
      <c r="C309"/>
    </row>
    <row r="310" spans="3:3">
      <c r="C310"/>
    </row>
    <row r="311" spans="3:3">
      <c r="C311"/>
    </row>
    <row r="312" spans="3:3">
      <c r="C312"/>
    </row>
    <row r="313" spans="3:3">
      <c r="C313"/>
    </row>
    <row r="314" spans="3:3">
      <c r="C314"/>
    </row>
    <row r="315" spans="3:3">
      <c r="C315"/>
    </row>
    <row r="316" spans="3:3">
      <c r="C316"/>
    </row>
    <row r="317" spans="3:3">
      <c r="C317"/>
    </row>
    <row r="318" spans="3:3">
      <c r="C318"/>
    </row>
    <row r="319" spans="3:3">
      <c r="C319"/>
    </row>
    <row r="320" spans="3:3">
      <c r="C320"/>
    </row>
    <row r="321" spans="3:3">
      <c r="C321"/>
    </row>
    <row r="322" spans="3:3">
      <c r="C322"/>
    </row>
    <row r="323" spans="3:3">
      <c r="C323"/>
    </row>
    <row r="324" spans="3:3">
      <c r="C324"/>
    </row>
    <row r="325" spans="3:3">
      <c r="C325"/>
    </row>
    <row r="326" spans="3:3">
      <c r="C326"/>
    </row>
    <row r="327" spans="3:3">
      <c r="C327"/>
    </row>
    <row r="328" spans="3:3">
      <c r="C328"/>
    </row>
    <row r="329" spans="3:3">
      <c r="C329"/>
    </row>
    <row r="330" spans="3:3">
      <c r="C330"/>
    </row>
    <row r="331" spans="3:3">
      <c r="C331"/>
    </row>
    <row r="332" spans="3:3">
      <c r="C332"/>
    </row>
    <row r="333" spans="3:3">
      <c r="C333"/>
    </row>
    <row r="334" spans="3:3">
      <c r="C334"/>
    </row>
    <row r="335" spans="3:3">
      <c r="C335"/>
    </row>
    <row r="336" spans="3:3">
      <c r="C336"/>
    </row>
    <row r="337" spans="3:3">
      <c r="C337"/>
    </row>
    <row r="338" spans="3:3">
      <c r="C338"/>
    </row>
    <row r="339" spans="3:3">
      <c r="C339"/>
    </row>
    <row r="340" spans="3:3">
      <c r="C340"/>
    </row>
    <row r="341" spans="3:3">
      <c r="C341"/>
    </row>
    <row r="342" spans="3:3">
      <c r="C342"/>
    </row>
    <row r="343" spans="3:3">
      <c r="C343"/>
    </row>
    <row r="344" spans="3:3">
      <c r="C344"/>
    </row>
    <row r="345" spans="3:3">
      <c r="C345"/>
    </row>
    <row r="346" spans="3:3">
      <c r="C346"/>
    </row>
    <row r="347" spans="3:3">
      <c r="C347"/>
    </row>
    <row r="348" spans="3:3">
      <c r="C348"/>
    </row>
    <row r="349" spans="3:3">
      <c r="C349"/>
    </row>
    <row r="350" spans="3:3">
      <c r="C350"/>
    </row>
    <row r="351" spans="3:3">
      <c r="C351"/>
    </row>
    <row r="352" spans="3:3">
      <c r="C352"/>
    </row>
    <row r="353" spans="3:3">
      <c r="C353"/>
    </row>
    <row r="354" spans="3:3">
      <c r="C354"/>
    </row>
    <row r="355" spans="3:3">
      <c r="C355"/>
    </row>
    <row r="356" spans="3:3">
      <c r="C356"/>
    </row>
    <row r="357" spans="3:3">
      <c r="C357"/>
    </row>
    <row r="358" spans="3:3">
      <c r="C358"/>
    </row>
    <row r="359" spans="3:3">
      <c r="C359"/>
    </row>
    <row r="360" spans="3:3">
      <c r="C360"/>
    </row>
    <row r="361" spans="3:3">
      <c r="C361"/>
    </row>
  </sheetData>
  <mergeCells count="113">
    <mergeCell ref="A1:N1"/>
    <mergeCell ref="A2:N2"/>
    <mergeCell ref="A3:N3"/>
    <mergeCell ref="A4:N4"/>
    <mergeCell ref="A5:N5"/>
    <mergeCell ref="A7:A9"/>
    <mergeCell ref="B7:B9"/>
    <mergeCell ref="C7:L7"/>
    <mergeCell ref="M7:M9"/>
    <mergeCell ref="N7:N9"/>
    <mergeCell ref="A19:A21"/>
    <mergeCell ref="N19:N21"/>
    <mergeCell ref="A22:A24"/>
    <mergeCell ref="N22:N24"/>
    <mergeCell ref="A25:A27"/>
    <mergeCell ref="N25:N27"/>
    <mergeCell ref="A10:A12"/>
    <mergeCell ref="N10:N12"/>
    <mergeCell ref="A13:A15"/>
    <mergeCell ref="N13:N15"/>
    <mergeCell ref="A16:A18"/>
    <mergeCell ref="N16:N18"/>
    <mergeCell ref="A37:A39"/>
    <mergeCell ref="N37:N39"/>
    <mergeCell ref="A40:A42"/>
    <mergeCell ref="N40:N42"/>
    <mergeCell ref="A43:A45"/>
    <mergeCell ref="N43:N45"/>
    <mergeCell ref="A28:A30"/>
    <mergeCell ref="N28:N30"/>
    <mergeCell ref="A31:A33"/>
    <mergeCell ref="N31:N33"/>
    <mergeCell ref="A34:A36"/>
    <mergeCell ref="N34:N36"/>
    <mergeCell ref="A55:A57"/>
    <mergeCell ref="N55:N57"/>
    <mergeCell ref="A58:A60"/>
    <mergeCell ref="N58:N60"/>
    <mergeCell ref="A61:A63"/>
    <mergeCell ref="N61:N63"/>
    <mergeCell ref="A46:A48"/>
    <mergeCell ref="N46:N48"/>
    <mergeCell ref="A49:A51"/>
    <mergeCell ref="N49:N51"/>
    <mergeCell ref="A52:A54"/>
    <mergeCell ref="N52:N54"/>
    <mergeCell ref="A73:A75"/>
    <mergeCell ref="N73:N75"/>
    <mergeCell ref="A76:A78"/>
    <mergeCell ref="N76:N78"/>
    <mergeCell ref="A79:A81"/>
    <mergeCell ref="N79:N81"/>
    <mergeCell ref="A64:A66"/>
    <mergeCell ref="N64:N66"/>
    <mergeCell ref="A67:A69"/>
    <mergeCell ref="N67:N69"/>
    <mergeCell ref="A70:A72"/>
    <mergeCell ref="N70:N72"/>
    <mergeCell ref="A91:A93"/>
    <mergeCell ref="N91:N93"/>
    <mergeCell ref="A94:A96"/>
    <mergeCell ref="N94:N96"/>
    <mergeCell ref="A97:A99"/>
    <mergeCell ref="N97:N99"/>
    <mergeCell ref="A82:A84"/>
    <mergeCell ref="N82:N84"/>
    <mergeCell ref="A85:A87"/>
    <mergeCell ref="N85:N87"/>
    <mergeCell ref="A88:A90"/>
    <mergeCell ref="N88:N90"/>
    <mergeCell ref="A112:A114"/>
    <mergeCell ref="N112:N114"/>
    <mergeCell ref="A115:A117"/>
    <mergeCell ref="N115:N117"/>
    <mergeCell ref="A118:A120"/>
    <mergeCell ref="N118:N120"/>
    <mergeCell ref="A100:A102"/>
    <mergeCell ref="N100:N102"/>
    <mergeCell ref="N103:N105"/>
    <mergeCell ref="A106:A108"/>
    <mergeCell ref="N106:N108"/>
    <mergeCell ref="A109:A111"/>
    <mergeCell ref="N109:N111"/>
    <mergeCell ref="A130:A132"/>
    <mergeCell ref="N130:N132"/>
    <mergeCell ref="A133:A135"/>
    <mergeCell ref="N133:N135"/>
    <mergeCell ref="A136:A138"/>
    <mergeCell ref="N136:N138"/>
    <mergeCell ref="A121:A123"/>
    <mergeCell ref="N121:N123"/>
    <mergeCell ref="A124:A126"/>
    <mergeCell ref="N124:N126"/>
    <mergeCell ref="A127:A129"/>
    <mergeCell ref="N127:N129"/>
    <mergeCell ref="A166:A168"/>
    <mergeCell ref="N166:N168"/>
    <mergeCell ref="A139:A141"/>
    <mergeCell ref="A142:A144"/>
    <mergeCell ref="A157:A159"/>
    <mergeCell ref="N157:N159"/>
    <mergeCell ref="A151:A153"/>
    <mergeCell ref="N151:N153"/>
    <mergeCell ref="A154:A156"/>
    <mergeCell ref="N154:N156"/>
    <mergeCell ref="A163:A165"/>
    <mergeCell ref="N163:N165"/>
    <mergeCell ref="N139:N141"/>
    <mergeCell ref="N142:N144"/>
    <mergeCell ref="A145:A147"/>
    <mergeCell ref="N145:N147"/>
    <mergeCell ref="A148:A150"/>
    <mergeCell ref="N148:N150"/>
  </mergeCells>
  <printOptions horizontalCentered="1"/>
  <pageMargins left="0" right="0" top="0.39370078740157483" bottom="0" header="0.31496062992125984" footer="0.31496062992125984"/>
  <pageSetup paperSize="9" scale="75" orientation="landscape" r:id="rId1"/>
  <rowBreaks count="3" manualBreakCount="3">
    <brk id="51" min="1" max="13" man="1"/>
    <brk id="93" min="1" max="13" man="1"/>
    <brk id="135" min="1"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N255"/>
  <sheetViews>
    <sheetView view="pageBreakPreview" zoomScaleNormal="100" zoomScaleSheetLayoutView="100" workbookViewId="0">
      <selection activeCell="Q27" sqref="Q27"/>
    </sheetView>
  </sheetViews>
  <sheetFormatPr defaultRowHeight="12.75"/>
  <cols>
    <col min="1" max="1" width="25.7109375" customWidth="1"/>
    <col min="2" max="2" width="12.7109375" customWidth="1"/>
    <col min="3" max="3" width="11.7109375" style="64" customWidth="1"/>
    <col min="4" max="13" width="11.7109375" customWidth="1"/>
    <col min="14" max="14" width="26.5703125" customWidth="1"/>
    <col min="15" max="15" width="16" customWidth="1"/>
    <col min="16" max="16" width="1.28515625" customWidth="1"/>
  </cols>
  <sheetData>
    <row r="1" spans="1:14" s="28" customFormat="1" ht="12.75" customHeight="1">
      <c r="A1" s="424"/>
      <c r="B1" s="424"/>
      <c r="C1" s="424"/>
      <c r="D1" s="424"/>
      <c r="E1" s="424"/>
      <c r="F1" s="424"/>
      <c r="G1" s="424"/>
      <c r="H1" s="424"/>
      <c r="I1" s="424"/>
      <c r="J1" s="424"/>
      <c r="K1" s="424"/>
      <c r="L1" s="424"/>
      <c r="M1" s="424"/>
      <c r="N1" s="424"/>
    </row>
    <row r="2" spans="1:14" s="64" customFormat="1" ht="18">
      <c r="A2" s="407" t="s">
        <v>0</v>
      </c>
      <c r="B2" s="407"/>
      <c r="C2" s="407"/>
      <c r="D2" s="407"/>
      <c r="E2" s="407"/>
      <c r="F2" s="407"/>
      <c r="G2" s="407"/>
      <c r="H2" s="407"/>
      <c r="I2" s="407"/>
      <c r="J2" s="407"/>
      <c r="K2" s="407"/>
      <c r="L2" s="407"/>
      <c r="M2" s="407"/>
      <c r="N2" s="407"/>
    </row>
    <row r="3" spans="1:14" s="64" customFormat="1" ht="15.75" customHeight="1">
      <c r="A3" s="408" t="s">
        <v>178</v>
      </c>
      <c r="B3" s="408"/>
      <c r="C3" s="408"/>
      <c r="D3" s="408"/>
      <c r="E3" s="408"/>
      <c r="F3" s="408"/>
      <c r="G3" s="408"/>
      <c r="H3" s="408"/>
      <c r="I3" s="408"/>
      <c r="J3" s="408"/>
      <c r="K3" s="408"/>
      <c r="L3" s="408"/>
      <c r="M3" s="408"/>
      <c r="N3" s="408"/>
    </row>
    <row r="4" spans="1:14" s="64" customFormat="1" ht="15.75">
      <c r="A4" s="409">
        <v>2022</v>
      </c>
      <c r="B4" s="409"/>
      <c r="C4" s="409"/>
      <c r="D4" s="409"/>
      <c r="E4" s="409"/>
      <c r="F4" s="409"/>
      <c r="G4" s="409"/>
      <c r="H4" s="409"/>
      <c r="I4" s="409"/>
      <c r="J4" s="409"/>
      <c r="K4" s="409"/>
      <c r="L4" s="409"/>
      <c r="M4" s="409"/>
      <c r="N4" s="409"/>
    </row>
    <row r="5" spans="1:14" s="64" customFormat="1" ht="15.75" customHeight="1">
      <c r="A5" s="410" t="s">
        <v>233</v>
      </c>
      <c r="B5" s="410"/>
      <c r="C5" s="410"/>
      <c r="D5" s="410"/>
      <c r="E5" s="410"/>
      <c r="F5" s="410"/>
      <c r="G5" s="410"/>
      <c r="H5" s="410"/>
      <c r="I5" s="410"/>
      <c r="J5" s="410"/>
      <c r="K5" s="410"/>
      <c r="L5" s="410"/>
      <c r="M5" s="410"/>
      <c r="N5" s="410"/>
    </row>
    <row r="6" spans="1:14" s="64" customFormat="1" ht="15.75">
      <c r="A6" s="1" t="s">
        <v>159</v>
      </c>
      <c r="B6" s="65"/>
      <c r="C6" s="65"/>
      <c r="D6" s="65"/>
      <c r="E6" s="65"/>
      <c r="F6" s="65"/>
      <c r="G6" s="65"/>
      <c r="H6" s="65"/>
      <c r="I6" s="65"/>
      <c r="J6" s="65"/>
      <c r="K6" s="65"/>
      <c r="L6" s="31"/>
      <c r="M6" s="65"/>
      <c r="N6" s="30" t="s">
        <v>231</v>
      </c>
    </row>
    <row r="7" spans="1:14" s="64" customFormat="1" ht="23.25" customHeight="1">
      <c r="A7" s="411" t="s">
        <v>117</v>
      </c>
      <c r="B7" s="411" t="s">
        <v>118</v>
      </c>
      <c r="C7" s="414" t="s">
        <v>120</v>
      </c>
      <c r="D7" s="414"/>
      <c r="E7" s="414"/>
      <c r="F7" s="414"/>
      <c r="G7" s="414"/>
      <c r="H7" s="414"/>
      <c r="I7" s="414"/>
      <c r="J7" s="414"/>
      <c r="K7" s="414"/>
      <c r="L7" s="414"/>
      <c r="M7" s="415" t="s">
        <v>119</v>
      </c>
      <c r="N7" s="415" t="s">
        <v>8</v>
      </c>
    </row>
    <row r="8" spans="1:14" s="66" customFormat="1" ht="22.9" customHeight="1">
      <c r="A8" s="412"/>
      <c r="B8" s="412"/>
      <c r="C8" s="75" t="s">
        <v>2</v>
      </c>
      <c r="D8" s="75" t="s">
        <v>3</v>
      </c>
      <c r="E8" s="75" t="s">
        <v>78</v>
      </c>
      <c r="F8" s="75" t="s">
        <v>77</v>
      </c>
      <c r="G8" s="75" t="s">
        <v>4</v>
      </c>
      <c r="H8" s="75" t="s">
        <v>76</v>
      </c>
      <c r="I8" s="75" t="s">
        <v>5</v>
      </c>
      <c r="J8" s="75" t="s">
        <v>75</v>
      </c>
      <c r="K8" s="75" t="s">
        <v>6</v>
      </c>
      <c r="L8" s="75" t="s">
        <v>7</v>
      </c>
      <c r="M8" s="416"/>
      <c r="N8" s="416"/>
    </row>
    <row r="9" spans="1:14" s="66" customFormat="1" ht="21.6" customHeight="1">
      <c r="A9" s="413"/>
      <c r="B9" s="413"/>
      <c r="C9" s="99" t="s">
        <v>9</v>
      </c>
      <c r="D9" s="76" t="s">
        <v>209</v>
      </c>
      <c r="E9" s="76" t="s">
        <v>208</v>
      </c>
      <c r="F9" s="76" t="s">
        <v>207</v>
      </c>
      <c r="G9" s="76" t="s">
        <v>10</v>
      </c>
      <c r="H9" s="76" t="s">
        <v>205</v>
      </c>
      <c r="I9" s="76" t="s">
        <v>204</v>
      </c>
      <c r="J9" s="76" t="s">
        <v>206</v>
      </c>
      <c r="K9" s="76" t="s">
        <v>11</v>
      </c>
      <c r="L9" s="76" t="s">
        <v>12</v>
      </c>
      <c r="M9" s="417"/>
      <c r="N9" s="417"/>
    </row>
    <row r="10" spans="1:14" s="67" customFormat="1" ht="16.149999999999999" customHeight="1" thickBot="1">
      <c r="A10" s="401" t="s">
        <v>13</v>
      </c>
      <c r="B10" s="140" t="s">
        <v>14</v>
      </c>
      <c r="C10" s="177">
        <v>15</v>
      </c>
      <c r="D10" s="166">
        <v>8</v>
      </c>
      <c r="E10" s="167">
        <v>0</v>
      </c>
      <c r="F10" s="166">
        <v>0</v>
      </c>
      <c r="G10" s="167">
        <v>7</v>
      </c>
      <c r="H10" s="168">
        <v>0</v>
      </c>
      <c r="I10" s="167">
        <v>0</v>
      </c>
      <c r="J10" s="168">
        <v>0</v>
      </c>
      <c r="K10" s="167">
        <v>0</v>
      </c>
      <c r="L10" s="168">
        <v>0</v>
      </c>
      <c r="M10" s="134" t="s">
        <v>15</v>
      </c>
      <c r="N10" s="392" t="s">
        <v>16</v>
      </c>
    </row>
    <row r="11" spans="1:14" s="67" customFormat="1" ht="16.149999999999999" customHeight="1" thickBot="1">
      <c r="A11" s="418"/>
      <c r="B11" s="143" t="s">
        <v>17</v>
      </c>
      <c r="C11" s="171">
        <f t="shared" ref="C11:C60" si="0">SUM(D11:L11)</f>
        <v>416</v>
      </c>
      <c r="D11" s="155">
        <v>141</v>
      </c>
      <c r="E11" s="156">
        <v>0</v>
      </c>
      <c r="F11" s="155">
        <v>0</v>
      </c>
      <c r="G11" s="156">
        <v>275</v>
      </c>
      <c r="H11" s="168">
        <v>0</v>
      </c>
      <c r="I11" s="167">
        <v>0</v>
      </c>
      <c r="J11" s="168">
        <v>0</v>
      </c>
      <c r="K11" s="167">
        <v>0</v>
      </c>
      <c r="L11" s="168">
        <v>0</v>
      </c>
      <c r="M11" s="134" t="s">
        <v>18</v>
      </c>
      <c r="N11" s="426"/>
    </row>
    <row r="12" spans="1:14" s="67" customFormat="1" ht="16.149999999999999" customHeight="1" thickBot="1">
      <c r="A12" s="418"/>
      <c r="B12" s="143" t="s">
        <v>19</v>
      </c>
      <c r="C12" s="171">
        <f t="shared" si="0"/>
        <v>327</v>
      </c>
      <c r="D12" s="155">
        <v>141</v>
      </c>
      <c r="E12" s="167">
        <v>0</v>
      </c>
      <c r="F12" s="166">
        <v>0</v>
      </c>
      <c r="G12" s="156">
        <v>186</v>
      </c>
      <c r="H12" s="168">
        <v>0</v>
      </c>
      <c r="I12" s="167">
        <v>0</v>
      </c>
      <c r="J12" s="168">
        <v>0</v>
      </c>
      <c r="K12" s="167">
        <v>0</v>
      </c>
      <c r="L12" s="168">
        <v>0</v>
      </c>
      <c r="M12" s="134" t="s">
        <v>299</v>
      </c>
      <c r="N12" s="426"/>
    </row>
    <row r="13" spans="1:14" s="67" customFormat="1" ht="16.149999999999999" customHeight="1" thickBot="1">
      <c r="A13" s="421" t="s">
        <v>239</v>
      </c>
      <c r="B13" s="142" t="s">
        <v>14</v>
      </c>
      <c r="C13" s="170">
        <f t="shared" si="0"/>
        <v>11</v>
      </c>
      <c r="D13" s="159">
        <v>9</v>
      </c>
      <c r="E13" s="158">
        <v>0</v>
      </c>
      <c r="F13" s="159">
        <v>0</v>
      </c>
      <c r="G13" s="158">
        <v>2</v>
      </c>
      <c r="H13" s="160">
        <v>0</v>
      </c>
      <c r="I13" s="158">
        <v>0</v>
      </c>
      <c r="J13" s="160">
        <v>0</v>
      </c>
      <c r="K13" s="158">
        <v>0</v>
      </c>
      <c r="L13" s="160">
        <v>0</v>
      </c>
      <c r="M13" s="133" t="s">
        <v>15</v>
      </c>
      <c r="N13" s="425" t="s">
        <v>21</v>
      </c>
    </row>
    <row r="14" spans="1:14" s="67" customFormat="1" ht="16.149999999999999" customHeight="1" thickBot="1">
      <c r="A14" s="421"/>
      <c r="B14" s="142" t="s">
        <v>17</v>
      </c>
      <c r="C14" s="170">
        <f t="shared" si="0"/>
        <v>286</v>
      </c>
      <c r="D14" s="161">
        <v>231</v>
      </c>
      <c r="E14" s="158">
        <v>0</v>
      </c>
      <c r="F14" s="159">
        <v>0</v>
      </c>
      <c r="G14" s="158">
        <v>55</v>
      </c>
      <c r="H14" s="160">
        <v>0</v>
      </c>
      <c r="I14" s="158">
        <v>0</v>
      </c>
      <c r="J14" s="160">
        <v>0</v>
      </c>
      <c r="K14" s="158">
        <v>0</v>
      </c>
      <c r="L14" s="160">
        <v>0</v>
      </c>
      <c r="M14" s="133" t="s">
        <v>18</v>
      </c>
      <c r="N14" s="425"/>
    </row>
    <row r="15" spans="1:14" s="67" customFormat="1" ht="16.149999999999999" customHeight="1" thickBot="1">
      <c r="A15" s="421"/>
      <c r="B15" s="142" t="s">
        <v>19</v>
      </c>
      <c r="C15" s="170">
        <f t="shared" si="0"/>
        <v>266</v>
      </c>
      <c r="D15" s="161">
        <v>211</v>
      </c>
      <c r="E15" s="158">
        <v>0</v>
      </c>
      <c r="F15" s="159">
        <v>0</v>
      </c>
      <c r="G15" s="158">
        <v>55</v>
      </c>
      <c r="H15" s="160">
        <v>0</v>
      </c>
      <c r="I15" s="158">
        <v>0</v>
      </c>
      <c r="J15" s="160">
        <v>0</v>
      </c>
      <c r="K15" s="158">
        <v>0</v>
      </c>
      <c r="L15" s="160">
        <v>0</v>
      </c>
      <c r="M15" s="133" t="s">
        <v>299</v>
      </c>
      <c r="N15" s="425"/>
    </row>
    <row r="16" spans="1:14" s="67" customFormat="1" ht="16.149999999999999" customHeight="1" thickBot="1">
      <c r="A16" s="418" t="s">
        <v>300</v>
      </c>
      <c r="B16" s="137" t="s">
        <v>14</v>
      </c>
      <c r="C16" s="171">
        <f t="shared" si="0"/>
        <v>5</v>
      </c>
      <c r="D16" s="162">
        <v>4</v>
      </c>
      <c r="E16" s="156">
        <v>0</v>
      </c>
      <c r="F16" s="162">
        <v>0</v>
      </c>
      <c r="G16" s="156">
        <v>1</v>
      </c>
      <c r="H16" s="168">
        <v>0</v>
      </c>
      <c r="I16" s="167">
        <v>0</v>
      </c>
      <c r="J16" s="168">
        <v>0</v>
      </c>
      <c r="K16" s="167">
        <v>0</v>
      </c>
      <c r="L16" s="168">
        <v>0</v>
      </c>
      <c r="M16" s="134" t="s">
        <v>15</v>
      </c>
      <c r="N16" s="426" t="s">
        <v>352</v>
      </c>
    </row>
    <row r="17" spans="1:14" s="67" customFormat="1" ht="16.149999999999999" customHeight="1" thickBot="1">
      <c r="A17" s="418"/>
      <c r="B17" s="143" t="s">
        <v>17</v>
      </c>
      <c r="C17" s="171">
        <f t="shared" si="0"/>
        <v>80</v>
      </c>
      <c r="D17" s="155">
        <v>70</v>
      </c>
      <c r="E17" s="156">
        <v>0</v>
      </c>
      <c r="F17" s="162">
        <v>0</v>
      </c>
      <c r="G17" s="156">
        <v>10</v>
      </c>
      <c r="H17" s="168">
        <v>0</v>
      </c>
      <c r="I17" s="167">
        <v>0</v>
      </c>
      <c r="J17" s="168">
        <v>0</v>
      </c>
      <c r="K17" s="167">
        <v>0</v>
      </c>
      <c r="L17" s="168">
        <v>0</v>
      </c>
      <c r="M17" s="134" t="s">
        <v>18</v>
      </c>
      <c r="N17" s="426"/>
    </row>
    <row r="18" spans="1:14" s="67" customFormat="1" ht="16.149999999999999" customHeight="1" thickBot="1">
      <c r="A18" s="418"/>
      <c r="B18" s="143" t="s">
        <v>19</v>
      </c>
      <c r="C18" s="171">
        <f t="shared" si="0"/>
        <v>75</v>
      </c>
      <c r="D18" s="155">
        <v>65</v>
      </c>
      <c r="E18" s="156">
        <v>0</v>
      </c>
      <c r="F18" s="162">
        <v>0</v>
      </c>
      <c r="G18" s="156">
        <v>10</v>
      </c>
      <c r="H18" s="168">
        <v>0</v>
      </c>
      <c r="I18" s="167">
        <v>0</v>
      </c>
      <c r="J18" s="168">
        <v>0</v>
      </c>
      <c r="K18" s="167">
        <v>0</v>
      </c>
      <c r="L18" s="168">
        <v>0</v>
      </c>
      <c r="M18" s="134" t="s">
        <v>299</v>
      </c>
      <c r="N18" s="426"/>
    </row>
    <row r="19" spans="1:14" s="67" customFormat="1" ht="16.149999999999999" customHeight="1" thickBot="1">
      <c r="A19" s="421" t="s">
        <v>22</v>
      </c>
      <c r="B19" s="142" t="s">
        <v>14</v>
      </c>
      <c r="C19" s="170">
        <f t="shared" si="0"/>
        <v>31</v>
      </c>
      <c r="D19" s="170">
        <v>31</v>
      </c>
      <c r="E19" s="158">
        <v>0</v>
      </c>
      <c r="F19" s="160">
        <v>0</v>
      </c>
      <c r="G19" s="158">
        <v>0</v>
      </c>
      <c r="H19" s="160">
        <v>0</v>
      </c>
      <c r="I19" s="158">
        <v>0</v>
      </c>
      <c r="J19" s="160">
        <v>0</v>
      </c>
      <c r="K19" s="158">
        <v>0</v>
      </c>
      <c r="L19" s="160">
        <v>0</v>
      </c>
      <c r="M19" s="133" t="s">
        <v>15</v>
      </c>
      <c r="N19" s="425" t="s">
        <v>23</v>
      </c>
    </row>
    <row r="20" spans="1:14" s="67" customFormat="1" ht="16.149999999999999" customHeight="1" thickBot="1">
      <c r="A20" s="421"/>
      <c r="B20" s="142" t="s">
        <v>17</v>
      </c>
      <c r="C20" s="170">
        <f t="shared" si="0"/>
        <v>2613</v>
      </c>
      <c r="D20" s="170">
        <v>2613</v>
      </c>
      <c r="E20" s="158">
        <v>0</v>
      </c>
      <c r="F20" s="160">
        <v>0</v>
      </c>
      <c r="G20" s="158">
        <v>0</v>
      </c>
      <c r="H20" s="160">
        <v>0</v>
      </c>
      <c r="I20" s="158">
        <v>0</v>
      </c>
      <c r="J20" s="160">
        <v>0</v>
      </c>
      <c r="K20" s="158">
        <v>0</v>
      </c>
      <c r="L20" s="160">
        <v>0</v>
      </c>
      <c r="M20" s="133" t="s">
        <v>18</v>
      </c>
      <c r="N20" s="425"/>
    </row>
    <row r="21" spans="1:14" s="67" customFormat="1" ht="16.149999999999999" customHeight="1" thickBot="1">
      <c r="A21" s="421"/>
      <c r="B21" s="142" t="s">
        <v>19</v>
      </c>
      <c r="C21" s="170">
        <f t="shared" si="0"/>
        <v>2604</v>
      </c>
      <c r="D21" s="170">
        <v>2604</v>
      </c>
      <c r="E21" s="158">
        <v>0</v>
      </c>
      <c r="F21" s="160">
        <v>0</v>
      </c>
      <c r="G21" s="158">
        <v>0</v>
      </c>
      <c r="H21" s="160">
        <v>0</v>
      </c>
      <c r="I21" s="158">
        <v>0</v>
      </c>
      <c r="J21" s="160">
        <v>0</v>
      </c>
      <c r="K21" s="158">
        <v>0</v>
      </c>
      <c r="L21" s="160">
        <v>0</v>
      </c>
      <c r="M21" s="133" t="s">
        <v>299</v>
      </c>
      <c r="N21" s="425"/>
    </row>
    <row r="22" spans="1:14" s="67" customFormat="1" ht="16.149999999999999" customHeight="1" thickBot="1">
      <c r="A22" s="418" t="s">
        <v>223</v>
      </c>
      <c r="B22" s="137" t="s">
        <v>14</v>
      </c>
      <c r="C22" s="171">
        <f t="shared" si="0"/>
        <v>12</v>
      </c>
      <c r="D22" s="171">
        <v>1</v>
      </c>
      <c r="E22" s="156">
        <v>0</v>
      </c>
      <c r="F22" s="162">
        <v>0</v>
      </c>
      <c r="G22" s="156">
        <v>9</v>
      </c>
      <c r="H22" s="156">
        <v>0</v>
      </c>
      <c r="I22" s="157">
        <v>0</v>
      </c>
      <c r="J22" s="162">
        <v>2</v>
      </c>
      <c r="K22" s="156">
        <v>0</v>
      </c>
      <c r="L22" s="157">
        <v>0</v>
      </c>
      <c r="M22" s="134" t="s">
        <v>15</v>
      </c>
      <c r="N22" s="426" t="s">
        <v>222</v>
      </c>
    </row>
    <row r="23" spans="1:14" s="67" customFormat="1" ht="16.149999999999999" customHeight="1" thickBot="1">
      <c r="A23" s="418"/>
      <c r="B23" s="143" t="s">
        <v>17</v>
      </c>
      <c r="C23" s="171">
        <f t="shared" si="0"/>
        <v>8233</v>
      </c>
      <c r="D23" s="171">
        <v>3151</v>
      </c>
      <c r="E23" s="156">
        <v>0</v>
      </c>
      <c r="F23" s="162">
        <v>0</v>
      </c>
      <c r="G23" s="156">
        <v>4387</v>
      </c>
      <c r="H23" s="156">
        <v>0</v>
      </c>
      <c r="I23" s="157">
        <v>0</v>
      </c>
      <c r="J23" s="155">
        <v>695</v>
      </c>
      <c r="K23" s="156">
        <v>0</v>
      </c>
      <c r="L23" s="157">
        <v>0</v>
      </c>
      <c r="M23" s="134" t="s">
        <v>18</v>
      </c>
      <c r="N23" s="426"/>
    </row>
    <row r="24" spans="1:14" s="67" customFormat="1" ht="16.149999999999999" customHeight="1" thickBot="1">
      <c r="A24" s="418"/>
      <c r="B24" s="143" t="s">
        <v>19</v>
      </c>
      <c r="C24" s="171">
        <f t="shared" si="0"/>
        <v>4233</v>
      </c>
      <c r="D24" s="171">
        <v>945</v>
      </c>
      <c r="E24" s="156">
        <v>0</v>
      </c>
      <c r="F24" s="162">
        <v>0</v>
      </c>
      <c r="G24" s="156">
        <v>2711</v>
      </c>
      <c r="H24" s="156">
        <v>0</v>
      </c>
      <c r="I24" s="157">
        <v>0</v>
      </c>
      <c r="J24" s="155">
        <v>577</v>
      </c>
      <c r="K24" s="156">
        <v>0</v>
      </c>
      <c r="L24" s="157">
        <v>0</v>
      </c>
      <c r="M24" s="134" t="s">
        <v>299</v>
      </c>
      <c r="N24" s="426"/>
    </row>
    <row r="25" spans="1:14" s="67" customFormat="1" ht="16.149999999999999" customHeight="1" thickBot="1">
      <c r="A25" s="421" t="s">
        <v>24</v>
      </c>
      <c r="B25" s="142" t="s">
        <v>14</v>
      </c>
      <c r="C25" s="170">
        <f t="shared" si="0"/>
        <v>1210</v>
      </c>
      <c r="D25" s="159">
        <v>60</v>
      </c>
      <c r="E25" s="158">
        <v>0</v>
      </c>
      <c r="F25" s="159">
        <v>0</v>
      </c>
      <c r="G25" s="158">
        <v>843</v>
      </c>
      <c r="H25" s="160">
        <v>0</v>
      </c>
      <c r="I25" s="158">
        <v>0</v>
      </c>
      <c r="J25" s="160">
        <v>307</v>
      </c>
      <c r="K25" s="158">
        <v>0</v>
      </c>
      <c r="L25" s="160">
        <v>0</v>
      </c>
      <c r="M25" s="133" t="s">
        <v>15</v>
      </c>
      <c r="N25" s="425" t="s">
        <v>25</v>
      </c>
    </row>
    <row r="26" spans="1:14" s="67" customFormat="1" ht="16.149999999999999" customHeight="1" thickBot="1">
      <c r="A26" s="421"/>
      <c r="B26" s="142" t="s">
        <v>17</v>
      </c>
      <c r="C26" s="170">
        <f t="shared" si="0"/>
        <v>724981</v>
      </c>
      <c r="D26" s="161">
        <v>78622</v>
      </c>
      <c r="E26" s="158">
        <v>0</v>
      </c>
      <c r="F26" s="159">
        <v>0</v>
      </c>
      <c r="G26" s="158">
        <v>502428</v>
      </c>
      <c r="H26" s="160">
        <v>0</v>
      </c>
      <c r="I26" s="158">
        <v>0</v>
      </c>
      <c r="J26" s="160">
        <v>143931</v>
      </c>
      <c r="K26" s="158">
        <v>0</v>
      </c>
      <c r="L26" s="160">
        <v>0</v>
      </c>
      <c r="M26" s="133" t="s">
        <v>18</v>
      </c>
      <c r="N26" s="425"/>
    </row>
    <row r="27" spans="1:14" s="67" customFormat="1" ht="16.149999999999999" customHeight="1" thickBot="1">
      <c r="A27" s="421"/>
      <c r="B27" s="142" t="s">
        <v>19</v>
      </c>
      <c r="C27" s="170">
        <f t="shared" si="0"/>
        <v>275621</v>
      </c>
      <c r="D27" s="161">
        <v>23582</v>
      </c>
      <c r="E27" s="158">
        <v>0</v>
      </c>
      <c r="F27" s="159">
        <v>0</v>
      </c>
      <c r="G27" s="158">
        <v>179627</v>
      </c>
      <c r="H27" s="160">
        <v>0</v>
      </c>
      <c r="I27" s="158">
        <v>0</v>
      </c>
      <c r="J27" s="160">
        <v>72412</v>
      </c>
      <c r="K27" s="158">
        <v>0</v>
      </c>
      <c r="L27" s="160">
        <v>0</v>
      </c>
      <c r="M27" s="133" t="s">
        <v>299</v>
      </c>
      <c r="N27" s="425"/>
    </row>
    <row r="28" spans="1:14" s="67" customFormat="1" ht="16.149999999999999" customHeight="1" thickBot="1">
      <c r="A28" s="418" t="s">
        <v>69</v>
      </c>
      <c r="B28" s="137" t="s">
        <v>14</v>
      </c>
      <c r="C28" s="171">
        <f t="shared" si="0"/>
        <v>9</v>
      </c>
      <c r="D28" s="162">
        <v>0</v>
      </c>
      <c r="E28" s="156">
        <v>0</v>
      </c>
      <c r="F28" s="156">
        <v>0</v>
      </c>
      <c r="G28" s="156">
        <v>9</v>
      </c>
      <c r="H28" s="156">
        <v>0</v>
      </c>
      <c r="I28" s="156">
        <v>0</v>
      </c>
      <c r="J28" s="162">
        <v>0</v>
      </c>
      <c r="K28" s="156">
        <v>0</v>
      </c>
      <c r="L28" s="157">
        <v>0</v>
      </c>
      <c r="M28" s="134" t="s">
        <v>15</v>
      </c>
      <c r="N28" s="426" t="s">
        <v>356</v>
      </c>
    </row>
    <row r="29" spans="1:14" s="67" customFormat="1" ht="16.149999999999999" customHeight="1" thickBot="1">
      <c r="A29" s="418"/>
      <c r="B29" s="143" t="s">
        <v>17</v>
      </c>
      <c r="C29" s="171">
        <f t="shared" si="0"/>
        <v>6371</v>
      </c>
      <c r="D29" s="155">
        <v>0</v>
      </c>
      <c r="E29" s="156">
        <v>0</v>
      </c>
      <c r="F29" s="156">
        <v>0</v>
      </c>
      <c r="G29" s="156">
        <v>6371</v>
      </c>
      <c r="H29" s="156">
        <v>0</v>
      </c>
      <c r="I29" s="156">
        <v>0</v>
      </c>
      <c r="J29" s="155">
        <v>0</v>
      </c>
      <c r="K29" s="156">
        <v>0</v>
      </c>
      <c r="L29" s="157">
        <v>0</v>
      </c>
      <c r="M29" s="134" t="s">
        <v>18</v>
      </c>
      <c r="N29" s="426"/>
    </row>
    <row r="30" spans="1:14" s="67" customFormat="1" ht="16.149999999999999" customHeight="1" thickBot="1">
      <c r="A30" s="418"/>
      <c r="B30" s="143" t="s">
        <v>19</v>
      </c>
      <c r="C30" s="171">
        <f t="shared" si="0"/>
        <v>5175</v>
      </c>
      <c r="D30" s="155">
        <v>0</v>
      </c>
      <c r="E30" s="156">
        <v>0</v>
      </c>
      <c r="F30" s="156">
        <v>0</v>
      </c>
      <c r="G30" s="156">
        <v>5175</v>
      </c>
      <c r="H30" s="156">
        <v>0</v>
      </c>
      <c r="I30" s="156">
        <v>0</v>
      </c>
      <c r="J30" s="155">
        <v>0</v>
      </c>
      <c r="K30" s="156">
        <v>0</v>
      </c>
      <c r="L30" s="157">
        <v>0</v>
      </c>
      <c r="M30" s="134" t="s">
        <v>299</v>
      </c>
      <c r="N30" s="426"/>
    </row>
    <row r="31" spans="1:14" s="67" customFormat="1" ht="16.149999999999999" customHeight="1" thickBot="1">
      <c r="A31" s="421" t="s">
        <v>106</v>
      </c>
      <c r="B31" s="142" t="s">
        <v>14</v>
      </c>
      <c r="C31" s="170">
        <f t="shared" si="0"/>
        <v>60</v>
      </c>
      <c r="D31" s="159">
        <v>7</v>
      </c>
      <c r="E31" s="158">
        <v>0</v>
      </c>
      <c r="F31" s="159">
        <v>0</v>
      </c>
      <c r="G31" s="158">
        <v>9</v>
      </c>
      <c r="H31" s="159">
        <v>0</v>
      </c>
      <c r="I31" s="158">
        <v>0</v>
      </c>
      <c r="J31" s="159">
        <v>44</v>
      </c>
      <c r="K31" s="158">
        <v>0</v>
      </c>
      <c r="L31" s="160">
        <v>0</v>
      </c>
      <c r="M31" s="133" t="s">
        <v>15</v>
      </c>
      <c r="N31" s="425" t="s">
        <v>107</v>
      </c>
    </row>
    <row r="32" spans="1:14" s="67" customFormat="1" ht="16.149999999999999" customHeight="1" thickBot="1">
      <c r="A32" s="421"/>
      <c r="B32" s="142" t="s">
        <v>17</v>
      </c>
      <c r="C32" s="170">
        <f t="shared" si="0"/>
        <v>25370</v>
      </c>
      <c r="D32" s="159">
        <v>469</v>
      </c>
      <c r="E32" s="158">
        <v>0</v>
      </c>
      <c r="F32" s="159">
        <v>0</v>
      </c>
      <c r="G32" s="158">
        <v>4482</v>
      </c>
      <c r="H32" s="159">
        <v>0</v>
      </c>
      <c r="I32" s="158">
        <v>0</v>
      </c>
      <c r="J32" s="161">
        <v>20419</v>
      </c>
      <c r="K32" s="158">
        <v>0</v>
      </c>
      <c r="L32" s="160">
        <v>0</v>
      </c>
      <c r="M32" s="133" t="s">
        <v>18</v>
      </c>
      <c r="N32" s="425"/>
    </row>
    <row r="33" spans="1:14" s="67" customFormat="1" ht="16.149999999999999" customHeight="1" thickBot="1">
      <c r="A33" s="421"/>
      <c r="B33" s="142" t="s">
        <v>19</v>
      </c>
      <c r="C33" s="170">
        <f t="shared" si="0"/>
        <v>13236</v>
      </c>
      <c r="D33" s="159">
        <v>259</v>
      </c>
      <c r="E33" s="158">
        <v>0</v>
      </c>
      <c r="F33" s="159">
        <v>0</v>
      </c>
      <c r="G33" s="158">
        <v>1341</v>
      </c>
      <c r="H33" s="159">
        <v>0</v>
      </c>
      <c r="I33" s="158">
        <v>0</v>
      </c>
      <c r="J33" s="161">
        <v>11636</v>
      </c>
      <c r="K33" s="158">
        <v>0</v>
      </c>
      <c r="L33" s="160">
        <v>0</v>
      </c>
      <c r="M33" s="133" t="s">
        <v>299</v>
      </c>
      <c r="N33" s="425"/>
    </row>
    <row r="34" spans="1:14" s="67" customFormat="1" ht="16.149999999999999" customHeight="1" thickBot="1">
      <c r="A34" s="418" t="s">
        <v>387</v>
      </c>
      <c r="B34" s="137" t="s">
        <v>14</v>
      </c>
      <c r="C34" s="171">
        <f t="shared" si="0"/>
        <v>5</v>
      </c>
      <c r="D34" s="162">
        <v>0</v>
      </c>
      <c r="E34" s="156">
        <v>0</v>
      </c>
      <c r="F34" s="162">
        <v>0</v>
      </c>
      <c r="G34" s="156">
        <v>5</v>
      </c>
      <c r="H34" s="162">
        <v>0</v>
      </c>
      <c r="I34" s="156">
        <v>0</v>
      </c>
      <c r="J34" s="162">
        <v>0</v>
      </c>
      <c r="K34" s="156">
        <v>0</v>
      </c>
      <c r="L34" s="157">
        <v>0</v>
      </c>
      <c r="M34" s="134" t="s">
        <v>15</v>
      </c>
      <c r="N34" s="426" t="s">
        <v>388</v>
      </c>
    </row>
    <row r="35" spans="1:14" s="67" customFormat="1" ht="16.149999999999999" customHeight="1" thickBot="1">
      <c r="A35" s="418"/>
      <c r="B35" s="143" t="s">
        <v>17</v>
      </c>
      <c r="C35" s="171">
        <f t="shared" si="0"/>
        <v>2370</v>
      </c>
      <c r="D35" s="162">
        <v>0</v>
      </c>
      <c r="E35" s="156">
        <v>0</v>
      </c>
      <c r="F35" s="162">
        <v>0</v>
      </c>
      <c r="G35" s="156">
        <v>2370</v>
      </c>
      <c r="H35" s="162">
        <v>0</v>
      </c>
      <c r="I35" s="156">
        <v>0</v>
      </c>
      <c r="J35" s="155">
        <v>0</v>
      </c>
      <c r="K35" s="156">
        <v>0</v>
      </c>
      <c r="L35" s="157">
        <v>0</v>
      </c>
      <c r="M35" s="134" t="s">
        <v>18</v>
      </c>
      <c r="N35" s="426"/>
    </row>
    <row r="36" spans="1:14" s="67" customFormat="1" ht="16.149999999999999" customHeight="1" thickBot="1">
      <c r="A36" s="399"/>
      <c r="B36" s="143" t="s">
        <v>19</v>
      </c>
      <c r="C36" s="178">
        <f t="shared" si="0"/>
        <v>715</v>
      </c>
      <c r="D36" s="162">
        <v>0</v>
      </c>
      <c r="E36" s="156">
        <v>0</v>
      </c>
      <c r="F36" s="162">
        <v>0</v>
      </c>
      <c r="G36" s="156">
        <v>715</v>
      </c>
      <c r="H36" s="162">
        <v>0</v>
      </c>
      <c r="I36" s="156">
        <v>0</v>
      </c>
      <c r="J36" s="179">
        <v>0</v>
      </c>
      <c r="K36" s="156">
        <v>0</v>
      </c>
      <c r="L36" s="157">
        <v>0</v>
      </c>
      <c r="M36" s="134" t="s">
        <v>299</v>
      </c>
      <c r="N36" s="390"/>
    </row>
    <row r="37" spans="1:14" s="67" customFormat="1" ht="16.149999999999999" customHeight="1" thickBot="1">
      <c r="A37" s="421" t="s">
        <v>322</v>
      </c>
      <c r="B37" s="142" t="s">
        <v>14</v>
      </c>
      <c r="C37" s="170">
        <f t="shared" si="0"/>
        <v>54</v>
      </c>
      <c r="D37" s="159">
        <v>0</v>
      </c>
      <c r="E37" s="158">
        <v>0</v>
      </c>
      <c r="F37" s="160">
        <v>0</v>
      </c>
      <c r="G37" s="158">
        <v>41</v>
      </c>
      <c r="H37" s="160">
        <v>0</v>
      </c>
      <c r="I37" s="158">
        <v>0</v>
      </c>
      <c r="J37" s="160">
        <v>13</v>
      </c>
      <c r="K37" s="158">
        <v>0</v>
      </c>
      <c r="L37" s="160">
        <v>0</v>
      </c>
      <c r="M37" s="133" t="s">
        <v>15</v>
      </c>
      <c r="N37" s="425" t="s">
        <v>321</v>
      </c>
    </row>
    <row r="38" spans="1:14" s="67" customFormat="1" ht="16.149999999999999" customHeight="1" thickBot="1">
      <c r="A38" s="421"/>
      <c r="B38" s="142" t="s">
        <v>17</v>
      </c>
      <c r="C38" s="170">
        <f t="shared" si="0"/>
        <v>23343</v>
      </c>
      <c r="D38" s="161">
        <v>0</v>
      </c>
      <c r="E38" s="158">
        <v>0</v>
      </c>
      <c r="F38" s="160">
        <v>0</v>
      </c>
      <c r="G38" s="158">
        <v>20459</v>
      </c>
      <c r="H38" s="160">
        <v>0</v>
      </c>
      <c r="I38" s="158">
        <v>0</v>
      </c>
      <c r="J38" s="160">
        <v>2884</v>
      </c>
      <c r="K38" s="158">
        <v>0</v>
      </c>
      <c r="L38" s="160">
        <v>0</v>
      </c>
      <c r="M38" s="133" t="s">
        <v>18</v>
      </c>
      <c r="N38" s="425"/>
    </row>
    <row r="39" spans="1:14" s="67" customFormat="1" ht="16.149999999999999" customHeight="1" thickBot="1">
      <c r="A39" s="421"/>
      <c r="B39" s="142" t="s">
        <v>19</v>
      </c>
      <c r="C39" s="170">
        <f t="shared" si="0"/>
        <v>15721</v>
      </c>
      <c r="D39" s="161">
        <v>0</v>
      </c>
      <c r="E39" s="158">
        <v>0</v>
      </c>
      <c r="F39" s="160">
        <v>0</v>
      </c>
      <c r="G39" s="158">
        <v>13284</v>
      </c>
      <c r="H39" s="160">
        <v>0</v>
      </c>
      <c r="I39" s="158">
        <v>0</v>
      </c>
      <c r="J39" s="160">
        <v>2437</v>
      </c>
      <c r="K39" s="158">
        <v>0</v>
      </c>
      <c r="L39" s="160">
        <v>0</v>
      </c>
      <c r="M39" s="133" t="s">
        <v>299</v>
      </c>
      <c r="N39" s="425"/>
    </row>
    <row r="40" spans="1:14" s="67" customFormat="1" ht="16.149999999999999" customHeight="1" thickBot="1">
      <c r="A40" s="418" t="s">
        <v>61</v>
      </c>
      <c r="B40" s="137" t="s">
        <v>14</v>
      </c>
      <c r="C40" s="171">
        <f t="shared" si="0"/>
        <v>5</v>
      </c>
      <c r="D40" s="162">
        <v>5</v>
      </c>
      <c r="E40" s="156">
        <v>0</v>
      </c>
      <c r="F40" s="157">
        <v>0</v>
      </c>
      <c r="G40" s="156">
        <v>0</v>
      </c>
      <c r="H40" s="157">
        <v>0</v>
      </c>
      <c r="I40" s="156">
        <v>0</v>
      </c>
      <c r="J40" s="157">
        <v>0</v>
      </c>
      <c r="K40" s="156">
        <v>0</v>
      </c>
      <c r="L40" s="157">
        <v>0</v>
      </c>
      <c r="M40" s="134" t="s">
        <v>15</v>
      </c>
      <c r="N40" s="426" t="s">
        <v>56</v>
      </c>
    </row>
    <row r="41" spans="1:14" s="67" customFormat="1" ht="16.149999999999999" customHeight="1" thickBot="1">
      <c r="A41" s="418"/>
      <c r="B41" s="143" t="s">
        <v>17</v>
      </c>
      <c r="C41" s="171">
        <f t="shared" si="0"/>
        <v>267</v>
      </c>
      <c r="D41" s="155">
        <v>267</v>
      </c>
      <c r="E41" s="156">
        <v>0</v>
      </c>
      <c r="F41" s="157">
        <v>0</v>
      </c>
      <c r="G41" s="156">
        <v>0</v>
      </c>
      <c r="H41" s="157">
        <v>0</v>
      </c>
      <c r="I41" s="156">
        <v>0</v>
      </c>
      <c r="J41" s="157">
        <v>0</v>
      </c>
      <c r="K41" s="156">
        <v>0</v>
      </c>
      <c r="L41" s="157">
        <v>0</v>
      </c>
      <c r="M41" s="134" t="s">
        <v>18</v>
      </c>
      <c r="N41" s="426"/>
    </row>
    <row r="42" spans="1:14" s="67" customFormat="1" ht="16.149999999999999" customHeight="1" thickBot="1">
      <c r="A42" s="399"/>
      <c r="B42" s="143" t="s">
        <v>19</v>
      </c>
      <c r="C42" s="178">
        <f t="shared" si="0"/>
        <v>267</v>
      </c>
      <c r="D42" s="179">
        <v>267</v>
      </c>
      <c r="E42" s="156">
        <v>0</v>
      </c>
      <c r="F42" s="157">
        <v>0</v>
      </c>
      <c r="G42" s="156">
        <v>0</v>
      </c>
      <c r="H42" s="157">
        <v>0</v>
      </c>
      <c r="I42" s="156">
        <v>0</v>
      </c>
      <c r="J42" s="157">
        <v>0</v>
      </c>
      <c r="K42" s="156">
        <v>0</v>
      </c>
      <c r="L42" s="157">
        <v>0</v>
      </c>
      <c r="M42" s="134" t="s">
        <v>299</v>
      </c>
      <c r="N42" s="390"/>
    </row>
    <row r="43" spans="1:14" s="67" customFormat="1" ht="16.149999999999999" customHeight="1" thickBot="1">
      <c r="A43" s="421" t="s">
        <v>413</v>
      </c>
      <c r="B43" s="142" t="s">
        <v>14</v>
      </c>
      <c r="C43" s="170">
        <f t="shared" si="0"/>
        <v>6</v>
      </c>
      <c r="D43" s="159">
        <v>6</v>
      </c>
      <c r="E43" s="158">
        <v>0</v>
      </c>
      <c r="F43" s="159">
        <v>0</v>
      </c>
      <c r="G43" s="158">
        <v>0</v>
      </c>
      <c r="H43" s="160">
        <v>0</v>
      </c>
      <c r="I43" s="158">
        <v>0</v>
      </c>
      <c r="J43" s="160">
        <v>0</v>
      </c>
      <c r="K43" s="158">
        <v>0</v>
      </c>
      <c r="L43" s="160">
        <v>0</v>
      </c>
      <c r="M43" s="133" t="s">
        <v>15</v>
      </c>
      <c r="N43" s="425" t="s">
        <v>363</v>
      </c>
    </row>
    <row r="44" spans="1:14" s="67" customFormat="1" ht="16.149999999999999" customHeight="1" thickBot="1">
      <c r="A44" s="421"/>
      <c r="B44" s="142" t="s">
        <v>17</v>
      </c>
      <c r="C44" s="170">
        <f t="shared" si="0"/>
        <v>220</v>
      </c>
      <c r="D44" s="159">
        <v>220</v>
      </c>
      <c r="E44" s="158">
        <v>0</v>
      </c>
      <c r="F44" s="159">
        <v>0</v>
      </c>
      <c r="G44" s="158">
        <v>0</v>
      </c>
      <c r="H44" s="160">
        <v>0</v>
      </c>
      <c r="I44" s="158">
        <v>0</v>
      </c>
      <c r="J44" s="160">
        <v>0</v>
      </c>
      <c r="K44" s="158">
        <v>0</v>
      </c>
      <c r="L44" s="160">
        <v>0</v>
      </c>
      <c r="M44" s="133" t="s">
        <v>18</v>
      </c>
      <c r="N44" s="425"/>
    </row>
    <row r="45" spans="1:14" s="67" customFormat="1" ht="16.149999999999999" customHeight="1" thickBot="1">
      <c r="A45" s="422"/>
      <c r="B45" s="173" t="s">
        <v>19</v>
      </c>
      <c r="C45" s="174">
        <f t="shared" si="0"/>
        <v>214</v>
      </c>
      <c r="D45" s="287">
        <v>214</v>
      </c>
      <c r="E45" s="175">
        <v>0</v>
      </c>
      <c r="F45" s="287">
        <v>0</v>
      </c>
      <c r="G45" s="175">
        <v>0</v>
      </c>
      <c r="H45" s="288">
        <v>0</v>
      </c>
      <c r="I45" s="175">
        <v>0</v>
      </c>
      <c r="J45" s="288">
        <v>0</v>
      </c>
      <c r="K45" s="175">
        <v>0</v>
      </c>
      <c r="L45" s="288">
        <v>0</v>
      </c>
      <c r="M45" s="176" t="s">
        <v>299</v>
      </c>
      <c r="N45" s="434"/>
    </row>
    <row r="46" spans="1:14" ht="12.75" customHeight="1" thickBot="1">
      <c r="A46" s="400" t="s">
        <v>129</v>
      </c>
      <c r="B46" s="137" t="s">
        <v>14</v>
      </c>
      <c r="C46" s="171">
        <f t="shared" si="0"/>
        <v>5</v>
      </c>
      <c r="D46" s="162">
        <v>5</v>
      </c>
      <c r="E46" s="156">
        <v>0</v>
      </c>
      <c r="F46" s="157">
        <v>0</v>
      </c>
      <c r="G46" s="156">
        <v>0</v>
      </c>
      <c r="H46" s="157">
        <v>0</v>
      </c>
      <c r="I46" s="156">
        <v>0</v>
      </c>
      <c r="J46" s="157">
        <v>0</v>
      </c>
      <c r="K46" s="156">
        <v>0</v>
      </c>
      <c r="L46" s="157">
        <v>0</v>
      </c>
      <c r="M46" s="134" t="s">
        <v>15</v>
      </c>
      <c r="N46" s="426" t="s">
        <v>158</v>
      </c>
    </row>
    <row r="47" spans="1:14" ht="12.75" customHeight="1" thickBot="1">
      <c r="A47" s="400"/>
      <c r="B47" s="143" t="s">
        <v>17</v>
      </c>
      <c r="C47" s="171">
        <f t="shared" si="0"/>
        <v>2215</v>
      </c>
      <c r="D47" s="155">
        <v>2215</v>
      </c>
      <c r="E47" s="156">
        <v>0</v>
      </c>
      <c r="F47" s="157">
        <v>0</v>
      </c>
      <c r="G47" s="156">
        <v>0</v>
      </c>
      <c r="H47" s="157">
        <v>0</v>
      </c>
      <c r="I47" s="156">
        <v>0</v>
      </c>
      <c r="J47" s="157">
        <v>0</v>
      </c>
      <c r="K47" s="156">
        <v>0</v>
      </c>
      <c r="L47" s="157">
        <v>0</v>
      </c>
      <c r="M47" s="134" t="s">
        <v>18</v>
      </c>
      <c r="N47" s="426"/>
    </row>
    <row r="48" spans="1:14" ht="13.5" customHeight="1" thickBot="1">
      <c r="A48" s="435"/>
      <c r="B48" s="143" t="s">
        <v>19</v>
      </c>
      <c r="C48" s="178">
        <f t="shared" si="0"/>
        <v>660</v>
      </c>
      <c r="D48" s="179">
        <v>660</v>
      </c>
      <c r="E48" s="156">
        <v>0</v>
      </c>
      <c r="F48" s="157">
        <v>0</v>
      </c>
      <c r="G48" s="156">
        <v>0</v>
      </c>
      <c r="H48" s="157">
        <v>0</v>
      </c>
      <c r="I48" s="156">
        <v>0</v>
      </c>
      <c r="J48" s="157">
        <v>0</v>
      </c>
      <c r="K48" s="156">
        <v>0</v>
      </c>
      <c r="L48" s="157">
        <v>0</v>
      </c>
      <c r="M48" s="134" t="s">
        <v>299</v>
      </c>
      <c r="N48" s="390"/>
    </row>
    <row r="49" spans="1:14" ht="13.5" customHeight="1" thickBot="1">
      <c r="A49" s="436" t="s">
        <v>240</v>
      </c>
      <c r="B49" s="322" t="s">
        <v>14</v>
      </c>
      <c r="C49" s="170">
        <f t="shared" si="0"/>
        <v>5</v>
      </c>
      <c r="D49" s="159">
        <v>5</v>
      </c>
      <c r="E49" s="158">
        <v>0</v>
      </c>
      <c r="F49" s="159">
        <v>0</v>
      </c>
      <c r="G49" s="158">
        <v>0</v>
      </c>
      <c r="H49" s="160">
        <v>0</v>
      </c>
      <c r="I49" s="158">
        <v>0</v>
      </c>
      <c r="J49" s="160">
        <v>0</v>
      </c>
      <c r="K49" s="158">
        <v>0</v>
      </c>
      <c r="L49" s="160">
        <v>0</v>
      </c>
      <c r="M49" s="133" t="s">
        <v>15</v>
      </c>
      <c r="N49" s="387" t="s">
        <v>64</v>
      </c>
    </row>
    <row r="50" spans="1:14" ht="13.5" customHeight="1" thickBot="1">
      <c r="A50" s="437"/>
      <c r="B50" s="322" t="s">
        <v>17</v>
      </c>
      <c r="C50" s="170">
        <f t="shared" si="0"/>
        <v>8678</v>
      </c>
      <c r="D50" s="159">
        <v>8678</v>
      </c>
      <c r="E50" s="158">
        <v>0</v>
      </c>
      <c r="F50" s="159">
        <v>0</v>
      </c>
      <c r="G50" s="158">
        <v>0</v>
      </c>
      <c r="H50" s="160">
        <v>0</v>
      </c>
      <c r="I50" s="158">
        <v>0</v>
      </c>
      <c r="J50" s="160">
        <v>0</v>
      </c>
      <c r="K50" s="158">
        <v>0</v>
      </c>
      <c r="L50" s="160">
        <v>0</v>
      </c>
      <c r="M50" s="133" t="s">
        <v>18</v>
      </c>
      <c r="N50" s="388"/>
    </row>
    <row r="51" spans="1:14" ht="13.5" customHeight="1" thickBot="1">
      <c r="A51" s="437"/>
      <c r="B51" s="322" t="s">
        <v>19</v>
      </c>
      <c r="C51" s="174">
        <f t="shared" si="0"/>
        <v>2647</v>
      </c>
      <c r="D51" s="287">
        <v>2647</v>
      </c>
      <c r="E51" s="175">
        <v>0</v>
      </c>
      <c r="F51" s="287">
        <v>0</v>
      </c>
      <c r="G51" s="175">
        <v>0</v>
      </c>
      <c r="H51" s="288">
        <v>0</v>
      </c>
      <c r="I51" s="175">
        <v>0</v>
      </c>
      <c r="J51" s="288">
        <v>0</v>
      </c>
      <c r="K51" s="175">
        <v>0</v>
      </c>
      <c r="L51" s="288">
        <v>0</v>
      </c>
      <c r="M51" s="176" t="s">
        <v>299</v>
      </c>
      <c r="N51" s="389"/>
    </row>
    <row r="52" spans="1:14" ht="12.75" customHeight="1" thickBot="1">
      <c r="A52" s="400" t="s">
        <v>324</v>
      </c>
      <c r="B52" s="140" t="s">
        <v>14</v>
      </c>
      <c r="C52" s="171">
        <f t="shared" si="0"/>
        <v>35</v>
      </c>
      <c r="D52" s="162">
        <v>0</v>
      </c>
      <c r="E52" s="156">
        <v>0</v>
      </c>
      <c r="F52" s="157">
        <v>0</v>
      </c>
      <c r="G52" s="156">
        <v>35</v>
      </c>
      <c r="H52" s="157">
        <v>0</v>
      </c>
      <c r="I52" s="156">
        <v>0</v>
      </c>
      <c r="J52" s="157">
        <v>0</v>
      </c>
      <c r="K52" s="156">
        <v>0</v>
      </c>
      <c r="L52" s="157">
        <v>0</v>
      </c>
      <c r="M52" s="134" t="s">
        <v>15</v>
      </c>
      <c r="N52" s="426" t="s">
        <v>323</v>
      </c>
    </row>
    <row r="53" spans="1:14" ht="12.75" customHeight="1" thickBot="1">
      <c r="A53" s="400"/>
      <c r="B53" s="143" t="s">
        <v>17</v>
      </c>
      <c r="C53" s="171">
        <f t="shared" si="0"/>
        <v>16590</v>
      </c>
      <c r="D53" s="155">
        <v>0</v>
      </c>
      <c r="E53" s="156">
        <v>0</v>
      </c>
      <c r="F53" s="157">
        <v>0</v>
      </c>
      <c r="G53" s="156">
        <v>16590</v>
      </c>
      <c r="H53" s="157">
        <v>0</v>
      </c>
      <c r="I53" s="156">
        <v>0</v>
      </c>
      <c r="J53" s="157">
        <v>0</v>
      </c>
      <c r="K53" s="156">
        <v>0</v>
      </c>
      <c r="L53" s="157">
        <v>0</v>
      </c>
      <c r="M53" s="134" t="s">
        <v>18</v>
      </c>
      <c r="N53" s="426"/>
    </row>
    <row r="54" spans="1:14" ht="13.5" customHeight="1" thickBot="1">
      <c r="A54" s="435"/>
      <c r="B54" s="143" t="s">
        <v>19</v>
      </c>
      <c r="C54" s="178">
        <f t="shared" si="0"/>
        <v>5005</v>
      </c>
      <c r="D54" s="179">
        <v>0</v>
      </c>
      <c r="E54" s="156">
        <v>0</v>
      </c>
      <c r="F54" s="157">
        <v>0</v>
      </c>
      <c r="G54" s="156">
        <v>5005</v>
      </c>
      <c r="H54" s="157">
        <v>0</v>
      </c>
      <c r="I54" s="156">
        <v>0</v>
      </c>
      <c r="J54" s="157">
        <v>0</v>
      </c>
      <c r="K54" s="156">
        <v>0</v>
      </c>
      <c r="L54" s="157">
        <v>0</v>
      </c>
      <c r="M54" s="134" t="s">
        <v>299</v>
      </c>
      <c r="N54" s="390"/>
    </row>
    <row r="55" spans="1:14" ht="13.5" customHeight="1" thickBot="1">
      <c r="A55" s="438" t="s">
        <v>389</v>
      </c>
      <c r="B55" s="322" t="s">
        <v>14</v>
      </c>
      <c r="C55" s="170">
        <f t="shared" si="0"/>
        <v>14</v>
      </c>
      <c r="D55" s="159">
        <v>0</v>
      </c>
      <c r="E55" s="158">
        <v>0</v>
      </c>
      <c r="F55" s="159">
        <v>0</v>
      </c>
      <c r="G55" s="158">
        <v>14</v>
      </c>
      <c r="H55" s="160">
        <v>0</v>
      </c>
      <c r="I55" s="158">
        <v>0</v>
      </c>
      <c r="J55" s="160">
        <v>0</v>
      </c>
      <c r="K55" s="158">
        <v>0</v>
      </c>
      <c r="L55" s="160">
        <v>0</v>
      </c>
      <c r="M55" s="133" t="s">
        <v>15</v>
      </c>
      <c r="N55" s="425" t="s">
        <v>390</v>
      </c>
    </row>
    <row r="56" spans="1:14" ht="13.5" customHeight="1" thickBot="1">
      <c r="A56" s="438"/>
      <c r="B56" s="322" t="s">
        <v>17</v>
      </c>
      <c r="C56" s="170">
        <f t="shared" si="0"/>
        <v>6986</v>
      </c>
      <c r="D56" s="159">
        <v>0</v>
      </c>
      <c r="E56" s="158">
        <v>0</v>
      </c>
      <c r="F56" s="159">
        <v>0</v>
      </c>
      <c r="G56" s="158">
        <v>6986</v>
      </c>
      <c r="H56" s="160">
        <v>0</v>
      </c>
      <c r="I56" s="158">
        <v>0</v>
      </c>
      <c r="J56" s="160">
        <v>0</v>
      </c>
      <c r="K56" s="158">
        <v>0</v>
      </c>
      <c r="L56" s="160">
        <v>0</v>
      </c>
      <c r="M56" s="133" t="s">
        <v>18</v>
      </c>
      <c r="N56" s="425"/>
    </row>
    <row r="57" spans="1:14" ht="13.5" customHeight="1" thickBot="1">
      <c r="A57" s="438"/>
      <c r="B57" s="322" t="s">
        <v>19</v>
      </c>
      <c r="C57" s="174">
        <f t="shared" si="0"/>
        <v>4536</v>
      </c>
      <c r="D57" s="287">
        <v>0</v>
      </c>
      <c r="E57" s="175">
        <v>0</v>
      </c>
      <c r="F57" s="287">
        <v>0</v>
      </c>
      <c r="G57" s="175">
        <v>4536</v>
      </c>
      <c r="H57" s="288">
        <v>0</v>
      </c>
      <c r="I57" s="175">
        <v>0</v>
      </c>
      <c r="J57" s="288">
        <v>0</v>
      </c>
      <c r="K57" s="175">
        <v>0</v>
      </c>
      <c r="L57" s="288">
        <v>0</v>
      </c>
      <c r="M57" s="176" t="s">
        <v>299</v>
      </c>
      <c r="N57" s="434"/>
    </row>
    <row r="58" spans="1:14" ht="13.5" thickBot="1">
      <c r="A58" s="418" t="s">
        <v>386</v>
      </c>
      <c r="B58" s="140" t="s">
        <v>14</v>
      </c>
      <c r="C58" s="171">
        <f t="shared" si="0"/>
        <v>5</v>
      </c>
      <c r="D58" s="162">
        <v>3</v>
      </c>
      <c r="E58" s="156">
        <v>0</v>
      </c>
      <c r="F58" s="157">
        <v>0</v>
      </c>
      <c r="G58" s="156">
        <v>2</v>
      </c>
      <c r="H58" s="157">
        <v>0</v>
      </c>
      <c r="I58" s="156">
        <v>0</v>
      </c>
      <c r="J58" s="157">
        <v>0</v>
      </c>
      <c r="K58" s="156">
        <v>0</v>
      </c>
      <c r="L58" s="157">
        <v>0</v>
      </c>
      <c r="M58" s="134" t="s">
        <v>15</v>
      </c>
      <c r="N58" s="426" t="s">
        <v>367</v>
      </c>
    </row>
    <row r="59" spans="1:14" ht="13.5" thickBot="1">
      <c r="A59" s="418"/>
      <c r="B59" s="143" t="s">
        <v>17</v>
      </c>
      <c r="C59" s="171">
        <f t="shared" si="0"/>
        <v>1370</v>
      </c>
      <c r="D59" s="155">
        <v>372</v>
      </c>
      <c r="E59" s="156">
        <v>0</v>
      </c>
      <c r="F59" s="157">
        <v>0</v>
      </c>
      <c r="G59" s="156">
        <v>998</v>
      </c>
      <c r="H59" s="157">
        <v>0</v>
      </c>
      <c r="I59" s="156">
        <v>0</v>
      </c>
      <c r="J59" s="157">
        <v>0</v>
      </c>
      <c r="K59" s="156">
        <v>0</v>
      </c>
      <c r="L59" s="157">
        <v>0</v>
      </c>
      <c r="M59" s="134" t="s">
        <v>18</v>
      </c>
      <c r="N59" s="426"/>
    </row>
    <row r="60" spans="1:14">
      <c r="A60" s="399"/>
      <c r="B60" s="143" t="s">
        <v>19</v>
      </c>
      <c r="C60" s="178">
        <f t="shared" si="0"/>
        <v>1020</v>
      </c>
      <c r="D60" s="179">
        <v>372</v>
      </c>
      <c r="E60" s="321">
        <v>0</v>
      </c>
      <c r="F60" s="180">
        <v>0</v>
      </c>
      <c r="G60" s="321">
        <v>648</v>
      </c>
      <c r="H60" s="180">
        <v>0</v>
      </c>
      <c r="I60" s="321">
        <v>0</v>
      </c>
      <c r="J60" s="180">
        <v>0</v>
      </c>
      <c r="K60" s="321">
        <v>0</v>
      </c>
      <c r="L60" s="180">
        <v>0</v>
      </c>
      <c r="M60" s="134" t="s">
        <v>299</v>
      </c>
      <c r="N60" s="390"/>
    </row>
    <row r="61" spans="1:14" ht="13.5" thickBot="1">
      <c r="A61" s="439" t="s">
        <v>9</v>
      </c>
      <c r="B61" s="189" t="s">
        <v>14</v>
      </c>
      <c r="C61" s="213">
        <f t="shared" ref="C61:K61" si="1">SUM(C10,C13,C16,C19,C22,C25,C28,C31,C34,C37,C40,C43,C46,C49,C52+C55+C58)</f>
        <v>1487</v>
      </c>
      <c r="D61" s="213">
        <f t="shared" si="1"/>
        <v>144</v>
      </c>
      <c r="E61" s="213">
        <f t="shared" si="1"/>
        <v>0</v>
      </c>
      <c r="F61" s="213">
        <f t="shared" si="1"/>
        <v>0</v>
      </c>
      <c r="G61" s="213">
        <f t="shared" si="1"/>
        <v>977</v>
      </c>
      <c r="H61" s="213">
        <f t="shared" si="1"/>
        <v>0</v>
      </c>
      <c r="I61" s="213">
        <f t="shared" si="1"/>
        <v>0</v>
      </c>
      <c r="J61" s="213">
        <f>SUM(J10,J13,J16,J19,J22,J25,J28,J31,J34,J37,J40,J43,J46,J49,J52+J55+J58)</f>
        <v>366</v>
      </c>
      <c r="K61" s="213">
        <f t="shared" si="1"/>
        <v>0</v>
      </c>
      <c r="L61" s="213">
        <f>SUM(L10,L13,L16,L19,L22,L25,L28,L31,L34,L37,L40,L43,L46,L49,L52+L55+L58)</f>
        <v>0</v>
      </c>
      <c r="M61" s="181" t="s">
        <v>15</v>
      </c>
      <c r="N61" s="415" t="s">
        <v>2</v>
      </c>
    </row>
    <row r="62" spans="1:14" ht="13.5" thickBot="1">
      <c r="A62" s="440"/>
      <c r="B62" s="142" t="s">
        <v>17</v>
      </c>
      <c r="C62" s="214">
        <f t="shared" ref="C62:K62" si="2">SUM(C11,C14,C17,C20,C23,C26,C29,C32,C35,C38,C41,C44,C47,C50,C53+C56+C59)</f>
        <v>830389</v>
      </c>
      <c r="D62" s="214">
        <f t="shared" si="2"/>
        <v>97049</v>
      </c>
      <c r="E62" s="214">
        <f t="shared" si="2"/>
        <v>0</v>
      </c>
      <c r="F62" s="214">
        <f t="shared" si="2"/>
        <v>0</v>
      </c>
      <c r="G62" s="214">
        <f t="shared" si="2"/>
        <v>565411</v>
      </c>
      <c r="H62" s="214">
        <f t="shared" si="2"/>
        <v>0</v>
      </c>
      <c r="I62" s="214">
        <f t="shared" si="2"/>
        <v>0</v>
      </c>
      <c r="J62" s="214">
        <f>SUM(J11,J14,J17,J20,J23,J26,J29,J32,J35,J38,J41,J44,J47,J50,J53+J56+J59)</f>
        <v>167929</v>
      </c>
      <c r="K62" s="214">
        <f t="shared" si="2"/>
        <v>0</v>
      </c>
      <c r="L62" s="214">
        <f>SUM(L11,L14,L17,L20,L23,L26,L29,L32,L35,L38,L41,L44,L47,L50,L53+L56+L59)</f>
        <v>0</v>
      </c>
      <c r="M62" s="133" t="s">
        <v>18</v>
      </c>
      <c r="N62" s="416"/>
    </row>
    <row r="63" spans="1:14">
      <c r="A63" s="441"/>
      <c r="B63" s="173" t="s">
        <v>19</v>
      </c>
      <c r="C63" s="215">
        <f t="shared" ref="C63:K63" si="3">SUM(C12,C15,C18,C21,C24,C27,C30,C33,C36,C39,C42,C45,C48,C51,C54+C57+C60)</f>
        <v>332322</v>
      </c>
      <c r="D63" s="215">
        <f t="shared" si="3"/>
        <v>31967</v>
      </c>
      <c r="E63" s="215">
        <f t="shared" si="3"/>
        <v>0</v>
      </c>
      <c r="F63" s="215">
        <f t="shared" si="3"/>
        <v>0</v>
      </c>
      <c r="G63" s="215">
        <f>SUM(G12,G15,G18,G21,G24,G27,G30,G33,G36,G39,G42,G45,G48,G51,G54+G57+G60)</f>
        <v>213293</v>
      </c>
      <c r="H63" s="215">
        <f t="shared" si="3"/>
        <v>0</v>
      </c>
      <c r="I63" s="215">
        <f t="shared" si="3"/>
        <v>0</v>
      </c>
      <c r="J63" s="215">
        <f t="shared" si="3"/>
        <v>87062</v>
      </c>
      <c r="K63" s="215">
        <f t="shared" si="3"/>
        <v>0</v>
      </c>
      <c r="L63" s="215">
        <f>SUM(L12,L15,L18,L21,L24,L27,L30,L33,L36,L39,L42,L45,L48,L51,L54+L57+L60)</f>
        <v>0</v>
      </c>
      <c r="M63" s="176" t="s">
        <v>299</v>
      </c>
      <c r="N63" s="417"/>
    </row>
    <row r="64" spans="1:14">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row r="78" spans="3:3">
      <c r="C78"/>
    </row>
    <row r="79" spans="3:3">
      <c r="C79"/>
    </row>
    <row r="80" spans="3:3">
      <c r="C80"/>
    </row>
    <row r="81" spans="3:3">
      <c r="C81"/>
    </row>
    <row r="82" spans="3:3">
      <c r="C82"/>
    </row>
    <row r="83" spans="3:3">
      <c r="C83"/>
    </row>
    <row r="84" spans="3:3">
      <c r="C84"/>
    </row>
    <row r="85" spans="3:3">
      <c r="C85"/>
    </row>
    <row r="86" spans="3:3">
      <c r="C86"/>
    </row>
    <row r="87" spans="3:3">
      <c r="C87"/>
    </row>
    <row r="88" spans="3:3">
      <c r="C88"/>
    </row>
    <row r="89" spans="3:3">
      <c r="C89"/>
    </row>
    <row r="90" spans="3:3">
      <c r="C90"/>
    </row>
    <row r="91" spans="3:3">
      <c r="C91"/>
    </row>
    <row r="92" spans="3:3">
      <c r="C92"/>
    </row>
    <row r="93" spans="3:3">
      <c r="C93"/>
    </row>
    <row r="94" spans="3:3">
      <c r="C94"/>
    </row>
    <row r="95" spans="3:3">
      <c r="C95"/>
    </row>
    <row r="96" spans="3:3">
      <c r="C96"/>
    </row>
    <row r="97" spans="3:3">
      <c r="C97"/>
    </row>
    <row r="98" spans="3:3">
      <c r="C98"/>
    </row>
    <row r="99" spans="3:3">
      <c r="C99"/>
    </row>
    <row r="100" spans="3:3">
      <c r="C100"/>
    </row>
    <row r="101" spans="3:3">
      <c r="C101"/>
    </row>
    <row r="102" spans="3:3">
      <c r="C102"/>
    </row>
    <row r="103" spans="3:3">
      <c r="C103"/>
    </row>
    <row r="104" spans="3:3">
      <c r="C104"/>
    </row>
    <row r="105" spans="3:3">
      <c r="C105"/>
    </row>
    <row r="106" spans="3:3">
      <c r="C106"/>
    </row>
    <row r="107" spans="3:3">
      <c r="C107"/>
    </row>
    <row r="108" spans="3:3">
      <c r="C108"/>
    </row>
    <row r="109" spans="3:3">
      <c r="C109"/>
    </row>
    <row r="110" spans="3:3">
      <c r="C110"/>
    </row>
    <row r="111" spans="3:3">
      <c r="C111"/>
    </row>
    <row r="112" spans="3:3">
      <c r="C112"/>
    </row>
    <row r="113" spans="3:3">
      <c r="C113"/>
    </row>
    <row r="114" spans="3:3">
      <c r="C114"/>
    </row>
    <row r="115" spans="3:3">
      <c r="C115"/>
    </row>
    <row r="116" spans="3:3">
      <c r="C116"/>
    </row>
    <row r="117" spans="3:3">
      <c r="C117"/>
    </row>
    <row r="118" spans="3:3">
      <c r="C118"/>
    </row>
    <row r="119" spans="3:3">
      <c r="C119"/>
    </row>
    <row r="120" spans="3:3">
      <c r="C120"/>
    </row>
    <row r="121" spans="3:3">
      <c r="C121"/>
    </row>
    <row r="122" spans="3:3">
      <c r="C122"/>
    </row>
    <row r="123" spans="3:3">
      <c r="C123"/>
    </row>
    <row r="124" spans="3:3">
      <c r="C124"/>
    </row>
    <row r="125" spans="3:3">
      <c r="C125"/>
    </row>
    <row r="126" spans="3:3">
      <c r="C126"/>
    </row>
    <row r="127" spans="3:3">
      <c r="C127"/>
    </row>
    <row r="128" spans="3:3">
      <c r="C128"/>
    </row>
    <row r="129" spans="3:3">
      <c r="C129"/>
    </row>
    <row r="130" spans="3:3">
      <c r="C130"/>
    </row>
    <row r="131" spans="3:3">
      <c r="C131"/>
    </row>
    <row r="132" spans="3:3">
      <c r="C132"/>
    </row>
    <row r="133" spans="3:3">
      <c r="C133"/>
    </row>
    <row r="134" spans="3:3">
      <c r="C134"/>
    </row>
    <row r="135" spans="3:3">
      <c r="C135"/>
    </row>
    <row r="136" spans="3:3">
      <c r="C136"/>
    </row>
    <row r="137" spans="3:3">
      <c r="C137"/>
    </row>
    <row r="138" spans="3:3">
      <c r="C138"/>
    </row>
    <row r="139" spans="3:3">
      <c r="C139"/>
    </row>
    <row r="140" spans="3:3">
      <c r="C140"/>
    </row>
    <row r="141" spans="3:3">
      <c r="C141"/>
    </row>
    <row r="142" spans="3:3">
      <c r="C142"/>
    </row>
    <row r="143" spans="3:3">
      <c r="C143"/>
    </row>
    <row r="144" spans="3:3">
      <c r="C144"/>
    </row>
    <row r="145" spans="3:3">
      <c r="C145"/>
    </row>
    <row r="146" spans="3:3">
      <c r="C146"/>
    </row>
    <row r="147" spans="3:3">
      <c r="C147"/>
    </row>
    <row r="148" spans="3:3">
      <c r="C148"/>
    </row>
    <row r="149" spans="3:3">
      <c r="C149"/>
    </row>
    <row r="150" spans="3:3">
      <c r="C150"/>
    </row>
    <row r="151" spans="3:3">
      <c r="C151"/>
    </row>
    <row r="152" spans="3:3">
      <c r="C152"/>
    </row>
    <row r="153" spans="3:3">
      <c r="C153"/>
    </row>
    <row r="154" spans="3:3">
      <c r="C154"/>
    </row>
    <row r="155" spans="3:3">
      <c r="C155"/>
    </row>
    <row r="156" spans="3:3">
      <c r="C156"/>
    </row>
    <row r="157" spans="3:3">
      <c r="C157"/>
    </row>
    <row r="158" spans="3:3">
      <c r="C158"/>
    </row>
    <row r="159" spans="3:3">
      <c r="C159"/>
    </row>
    <row r="160" spans="3:3">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row r="179" spans="3:3">
      <c r="C179"/>
    </row>
    <row r="180" spans="3:3">
      <c r="C180"/>
    </row>
    <row r="181" spans="3:3">
      <c r="C181"/>
    </row>
    <row r="182" spans="3:3">
      <c r="C182"/>
    </row>
    <row r="183" spans="3:3">
      <c r="C183"/>
    </row>
    <row r="184" spans="3:3">
      <c r="C184"/>
    </row>
    <row r="185" spans="3:3">
      <c r="C185"/>
    </row>
    <row r="186" spans="3:3">
      <c r="C186"/>
    </row>
    <row r="187" spans="3:3">
      <c r="C187"/>
    </row>
    <row r="188" spans="3:3">
      <c r="C188"/>
    </row>
    <row r="189" spans="3:3">
      <c r="C189"/>
    </row>
    <row r="190" spans="3:3">
      <c r="C190"/>
    </row>
    <row r="191" spans="3:3">
      <c r="C191"/>
    </row>
    <row r="192" spans="3:3">
      <c r="C192"/>
    </row>
    <row r="193" spans="3:3">
      <c r="C193"/>
    </row>
    <row r="194" spans="3:3">
      <c r="C194"/>
    </row>
    <row r="195" spans="3:3">
      <c r="C195"/>
    </row>
    <row r="196" spans="3:3">
      <c r="C196"/>
    </row>
    <row r="197" spans="3:3">
      <c r="C197"/>
    </row>
    <row r="198" spans="3:3">
      <c r="C198"/>
    </row>
    <row r="199" spans="3:3">
      <c r="C199"/>
    </row>
    <row r="200" spans="3:3">
      <c r="C200"/>
    </row>
    <row r="201" spans="3:3">
      <c r="C201"/>
    </row>
    <row r="202" spans="3:3">
      <c r="C202"/>
    </row>
    <row r="203" spans="3:3">
      <c r="C203"/>
    </row>
    <row r="204" spans="3:3">
      <c r="C204"/>
    </row>
    <row r="205" spans="3:3">
      <c r="C205"/>
    </row>
    <row r="206" spans="3:3">
      <c r="C206"/>
    </row>
    <row r="207" spans="3:3">
      <c r="C207"/>
    </row>
    <row r="208" spans="3:3">
      <c r="C208"/>
    </row>
    <row r="209" spans="3:3">
      <c r="C209"/>
    </row>
    <row r="210" spans="3:3">
      <c r="C210"/>
    </row>
    <row r="211" spans="3:3">
      <c r="C211"/>
    </row>
    <row r="212" spans="3:3">
      <c r="C212"/>
    </row>
    <row r="213" spans="3:3">
      <c r="C213"/>
    </row>
    <row r="214" spans="3:3">
      <c r="C214"/>
    </row>
    <row r="215" spans="3:3">
      <c r="C215"/>
    </row>
    <row r="216" spans="3:3">
      <c r="C216"/>
    </row>
    <row r="217" spans="3:3">
      <c r="C217"/>
    </row>
    <row r="218" spans="3:3">
      <c r="C218"/>
    </row>
    <row r="219" spans="3:3">
      <c r="C219"/>
    </row>
    <row r="220" spans="3:3">
      <c r="C220"/>
    </row>
    <row r="221" spans="3:3">
      <c r="C221"/>
    </row>
    <row r="222" spans="3:3">
      <c r="C222"/>
    </row>
    <row r="223" spans="3:3">
      <c r="C223"/>
    </row>
    <row r="224" spans="3:3">
      <c r="C224"/>
    </row>
    <row r="225" spans="3:3">
      <c r="C225"/>
    </row>
    <row r="226" spans="3:3">
      <c r="C226"/>
    </row>
    <row r="227" spans="3:3">
      <c r="C227"/>
    </row>
    <row r="228" spans="3:3">
      <c r="C228"/>
    </row>
    <row r="229" spans="3:3">
      <c r="C229"/>
    </row>
    <row r="230" spans="3:3">
      <c r="C230"/>
    </row>
    <row r="231" spans="3:3">
      <c r="C231"/>
    </row>
    <row r="232" spans="3:3">
      <c r="C232"/>
    </row>
    <row r="233" spans="3:3">
      <c r="C233"/>
    </row>
    <row r="234" spans="3:3">
      <c r="C234"/>
    </row>
    <row r="235" spans="3:3">
      <c r="C235"/>
    </row>
    <row r="236" spans="3:3">
      <c r="C236"/>
    </row>
    <row r="237" spans="3:3">
      <c r="C237"/>
    </row>
    <row r="238" spans="3:3">
      <c r="C238"/>
    </row>
    <row r="239" spans="3:3">
      <c r="C239"/>
    </row>
    <row r="240" spans="3:3">
      <c r="C240"/>
    </row>
    <row r="241" spans="3:3">
      <c r="C241"/>
    </row>
    <row r="242" spans="3:3">
      <c r="C242"/>
    </row>
    <row r="243" spans="3:3">
      <c r="C243"/>
    </row>
    <row r="244" spans="3:3">
      <c r="C244"/>
    </row>
    <row r="245" spans="3:3">
      <c r="C245"/>
    </row>
    <row r="246" spans="3:3">
      <c r="C246"/>
    </row>
    <row r="247" spans="3:3">
      <c r="C247"/>
    </row>
    <row r="248" spans="3:3">
      <c r="C248"/>
    </row>
    <row r="249" spans="3:3">
      <c r="C249"/>
    </row>
    <row r="250" spans="3:3">
      <c r="C250"/>
    </row>
    <row r="251" spans="3:3">
      <c r="C251"/>
    </row>
    <row r="252" spans="3:3">
      <c r="C252"/>
    </row>
    <row r="253" spans="3:3">
      <c r="C253"/>
    </row>
    <row r="254" spans="3:3">
      <c r="C254"/>
    </row>
    <row r="255" spans="3:3">
      <c r="C255"/>
    </row>
  </sheetData>
  <mergeCells count="46">
    <mergeCell ref="A55:A57"/>
    <mergeCell ref="N55:N57"/>
    <mergeCell ref="A58:A60"/>
    <mergeCell ref="N58:N60"/>
    <mergeCell ref="A61:A63"/>
    <mergeCell ref="N61:N63"/>
    <mergeCell ref="A46:A48"/>
    <mergeCell ref="N46:N48"/>
    <mergeCell ref="A49:A51"/>
    <mergeCell ref="N49:N51"/>
    <mergeCell ref="A52:A54"/>
    <mergeCell ref="N52:N54"/>
    <mergeCell ref="A37:A39"/>
    <mergeCell ref="N37:N39"/>
    <mergeCell ref="A40:A42"/>
    <mergeCell ref="N40:N42"/>
    <mergeCell ref="A43:A45"/>
    <mergeCell ref="N43:N45"/>
    <mergeCell ref="A28:A30"/>
    <mergeCell ref="N28:N30"/>
    <mergeCell ref="A31:A33"/>
    <mergeCell ref="N31:N33"/>
    <mergeCell ref="A34:A36"/>
    <mergeCell ref="N34:N36"/>
    <mergeCell ref="A19:A21"/>
    <mergeCell ref="N19:N21"/>
    <mergeCell ref="A22:A24"/>
    <mergeCell ref="N22:N24"/>
    <mergeCell ref="A25:A27"/>
    <mergeCell ref="N25:N27"/>
    <mergeCell ref="A10:A12"/>
    <mergeCell ref="N10:N12"/>
    <mergeCell ref="A13:A15"/>
    <mergeCell ref="N13:N15"/>
    <mergeCell ref="A16:A18"/>
    <mergeCell ref="N16:N18"/>
    <mergeCell ref="A1:N1"/>
    <mergeCell ref="A2:N2"/>
    <mergeCell ref="A3:N3"/>
    <mergeCell ref="A4:N4"/>
    <mergeCell ref="A5:N5"/>
    <mergeCell ref="A7:A9"/>
    <mergeCell ref="B7:B9"/>
    <mergeCell ref="C7:L7"/>
    <mergeCell ref="M7:M9"/>
    <mergeCell ref="N7:N9"/>
  </mergeCells>
  <printOptions horizontalCentered="1"/>
  <pageMargins left="0" right="0" top="0.39370078740157483" bottom="0" header="0.31496062992125984" footer="0.31496062992125984"/>
  <pageSetup paperSize="9" scale="75" orientation="landscape" r:id="rId1"/>
  <rowBreaks count="1" manualBreakCount="1">
    <brk id="45"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FT217"/>
  <sheetViews>
    <sheetView view="pageBreakPreview" zoomScaleNormal="100" zoomScaleSheetLayoutView="100" workbookViewId="0">
      <selection activeCell="Q27" sqref="Q27"/>
    </sheetView>
  </sheetViews>
  <sheetFormatPr defaultRowHeight="12.75"/>
  <cols>
    <col min="1" max="1" width="22.85546875" customWidth="1"/>
    <col min="2" max="2" width="12.7109375" customWidth="1"/>
    <col min="3" max="3" width="11.7109375" style="64" customWidth="1"/>
    <col min="4" max="13" width="11.7109375" customWidth="1"/>
    <col min="14" max="14" width="20.28515625" customWidth="1"/>
    <col min="15" max="15" width="16" customWidth="1"/>
    <col min="16" max="16" width="1.28515625" customWidth="1"/>
  </cols>
  <sheetData>
    <row r="1" spans="1:14" s="28" customFormat="1" ht="15" customHeight="1">
      <c r="A1" s="424"/>
      <c r="B1" s="424"/>
      <c r="C1" s="424"/>
      <c r="D1" s="424"/>
      <c r="E1" s="424"/>
      <c r="F1" s="424"/>
      <c r="G1" s="424"/>
      <c r="H1" s="424"/>
      <c r="I1" s="424"/>
      <c r="J1" s="424"/>
      <c r="K1" s="424"/>
      <c r="L1" s="424"/>
      <c r="M1" s="424"/>
      <c r="N1" s="424"/>
    </row>
    <row r="2" spans="1:14" s="64" customFormat="1" ht="18">
      <c r="A2" s="407" t="s">
        <v>0</v>
      </c>
      <c r="B2" s="407"/>
      <c r="C2" s="407"/>
      <c r="D2" s="407"/>
      <c r="E2" s="407"/>
      <c r="F2" s="407"/>
      <c r="G2" s="407"/>
      <c r="H2" s="407"/>
      <c r="I2" s="407"/>
      <c r="J2" s="407"/>
      <c r="K2" s="407"/>
      <c r="L2" s="407"/>
      <c r="M2" s="407"/>
      <c r="N2" s="407"/>
    </row>
    <row r="3" spans="1:14" s="64" customFormat="1" ht="15.75" customHeight="1">
      <c r="A3" s="408" t="s">
        <v>178</v>
      </c>
      <c r="B3" s="408"/>
      <c r="C3" s="408"/>
      <c r="D3" s="408"/>
      <c r="E3" s="408"/>
      <c r="F3" s="408"/>
      <c r="G3" s="408"/>
      <c r="H3" s="408"/>
      <c r="I3" s="408"/>
      <c r="J3" s="408"/>
      <c r="K3" s="408"/>
      <c r="L3" s="408"/>
      <c r="M3" s="408"/>
      <c r="N3" s="408"/>
    </row>
    <row r="4" spans="1:14" s="64" customFormat="1" ht="15.75">
      <c r="A4" s="409">
        <v>2022</v>
      </c>
      <c r="B4" s="409"/>
      <c r="C4" s="409"/>
      <c r="D4" s="409"/>
      <c r="E4" s="409"/>
      <c r="F4" s="409"/>
      <c r="G4" s="409"/>
      <c r="H4" s="409"/>
      <c r="I4" s="409"/>
      <c r="J4" s="409"/>
      <c r="K4" s="409"/>
      <c r="L4" s="409"/>
      <c r="M4" s="409"/>
      <c r="N4" s="409"/>
    </row>
    <row r="5" spans="1:14" s="64" customFormat="1" ht="15.75" customHeight="1">
      <c r="A5" s="410" t="s">
        <v>256</v>
      </c>
      <c r="B5" s="410"/>
      <c r="C5" s="410"/>
      <c r="D5" s="410"/>
      <c r="E5" s="410"/>
      <c r="F5" s="410"/>
      <c r="G5" s="410"/>
      <c r="H5" s="410"/>
      <c r="I5" s="410"/>
      <c r="J5" s="410"/>
      <c r="K5" s="410"/>
      <c r="L5" s="410"/>
      <c r="M5" s="410"/>
      <c r="N5" s="410"/>
    </row>
    <row r="6" spans="1:14" s="64" customFormat="1" ht="15.75">
      <c r="A6" s="1" t="s">
        <v>303</v>
      </c>
      <c r="B6" s="65"/>
      <c r="C6" s="65"/>
      <c r="D6" s="65"/>
      <c r="E6" s="65"/>
      <c r="F6" s="65"/>
      <c r="G6" s="65"/>
      <c r="H6" s="65"/>
      <c r="I6" s="65"/>
      <c r="J6" s="65"/>
      <c r="K6" s="65"/>
      <c r="L6" s="31"/>
      <c r="M6" s="65"/>
      <c r="N6" s="30" t="s">
        <v>302</v>
      </c>
    </row>
    <row r="7" spans="1:14" s="64" customFormat="1" ht="23.25" customHeight="1">
      <c r="A7" s="411" t="s">
        <v>117</v>
      </c>
      <c r="B7" s="411" t="s">
        <v>118</v>
      </c>
      <c r="C7" s="414" t="s">
        <v>120</v>
      </c>
      <c r="D7" s="414"/>
      <c r="E7" s="414"/>
      <c r="F7" s="414"/>
      <c r="G7" s="414"/>
      <c r="H7" s="414"/>
      <c r="I7" s="414"/>
      <c r="J7" s="414"/>
      <c r="K7" s="414"/>
      <c r="L7" s="414"/>
      <c r="M7" s="415" t="s">
        <v>119</v>
      </c>
      <c r="N7" s="415" t="s">
        <v>8</v>
      </c>
    </row>
    <row r="8" spans="1:14" s="66" customFormat="1" ht="30" customHeight="1">
      <c r="A8" s="412"/>
      <c r="B8" s="412"/>
      <c r="C8" s="75" t="s">
        <v>2</v>
      </c>
      <c r="D8" s="75" t="s">
        <v>3</v>
      </c>
      <c r="E8" s="75" t="s">
        <v>78</v>
      </c>
      <c r="F8" s="75" t="s">
        <v>77</v>
      </c>
      <c r="G8" s="75" t="s">
        <v>4</v>
      </c>
      <c r="H8" s="75" t="s">
        <v>76</v>
      </c>
      <c r="I8" s="75" t="s">
        <v>5</v>
      </c>
      <c r="J8" s="75" t="s">
        <v>75</v>
      </c>
      <c r="K8" s="75" t="s">
        <v>6</v>
      </c>
      <c r="L8" s="75" t="s">
        <v>7</v>
      </c>
      <c r="M8" s="416"/>
      <c r="N8" s="416"/>
    </row>
    <row r="9" spans="1:14" s="66" customFormat="1" ht="24.75" customHeight="1">
      <c r="A9" s="413"/>
      <c r="B9" s="413"/>
      <c r="C9" s="99" t="s">
        <v>9</v>
      </c>
      <c r="D9" s="76" t="s">
        <v>209</v>
      </c>
      <c r="E9" s="76" t="s">
        <v>208</v>
      </c>
      <c r="F9" s="76" t="s">
        <v>207</v>
      </c>
      <c r="G9" s="76" t="s">
        <v>10</v>
      </c>
      <c r="H9" s="76" t="s">
        <v>205</v>
      </c>
      <c r="I9" s="76" t="s">
        <v>204</v>
      </c>
      <c r="J9" s="76" t="s">
        <v>206</v>
      </c>
      <c r="K9" s="76" t="s">
        <v>11</v>
      </c>
      <c r="L9" s="76" t="s">
        <v>12</v>
      </c>
      <c r="M9" s="417"/>
      <c r="N9" s="417"/>
    </row>
    <row r="10" spans="1:14" s="67" customFormat="1">
      <c r="A10" s="442" t="s">
        <v>13</v>
      </c>
      <c r="B10" s="216" t="s">
        <v>14</v>
      </c>
      <c r="C10" s="217">
        <f>SUM(D10:L10)</f>
        <v>823</v>
      </c>
      <c r="D10" s="218">
        <v>115</v>
      </c>
      <c r="E10" s="218">
        <v>0</v>
      </c>
      <c r="F10" s="218">
        <v>0</v>
      </c>
      <c r="G10" s="219">
        <v>7</v>
      </c>
      <c r="H10" s="218">
        <v>1</v>
      </c>
      <c r="I10" s="219">
        <v>693</v>
      </c>
      <c r="J10" s="218">
        <v>2</v>
      </c>
      <c r="K10" s="219">
        <v>3</v>
      </c>
      <c r="L10" s="220">
        <v>2</v>
      </c>
      <c r="M10" s="221" t="s">
        <v>15</v>
      </c>
      <c r="N10" s="444" t="s">
        <v>16</v>
      </c>
    </row>
    <row r="11" spans="1:14" s="67" customFormat="1">
      <c r="A11" s="443"/>
      <c r="B11" s="222" t="s">
        <v>17</v>
      </c>
      <c r="C11" s="223">
        <f t="shared" ref="C11:C74" si="0">SUM(D11:L11)</f>
        <v>8183848</v>
      </c>
      <c r="D11" s="224">
        <v>164854</v>
      </c>
      <c r="E11" s="224">
        <v>0</v>
      </c>
      <c r="F11" s="224">
        <v>0</v>
      </c>
      <c r="G11" s="225">
        <v>275</v>
      </c>
      <c r="H11" s="224">
        <v>24604</v>
      </c>
      <c r="I11" s="225">
        <v>7881786</v>
      </c>
      <c r="J11" s="224">
        <v>348</v>
      </c>
      <c r="K11" s="225">
        <v>52071</v>
      </c>
      <c r="L11" s="226">
        <v>59910</v>
      </c>
      <c r="M11" s="227" t="s">
        <v>18</v>
      </c>
      <c r="N11" s="445"/>
    </row>
    <row r="12" spans="1:14" s="67" customFormat="1">
      <c r="A12" s="443"/>
      <c r="B12" s="222" t="s">
        <v>19</v>
      </c>
      <c r="C12" s="223">
        <f t="shared" si="0"/>
        <v>4074572</v>
      </c>
      <c r="D12" s="224">
        <v>39037</v>
      </c>
      <c r="E12" s="224">
        <v>0</v>
      </c>
      <c r="F12" s="224">
        <v>0</v>
      </c>
      <c r="G12" s="225">
        <v>186</v>
      </c>
      <c r="H12" s="224">
        <v>13648</v>
      </c>
      <c r="I12" s="225">
        <v>3996075</v>
      </c>
      <c r="J12" s="224">
        <v>104</v>
      </c>
      <c r="K12" s="225">
        <v>15624</v>
      </c>
      <c r="L12" s="226">
        <v>9898</v>
      </c>
      <c r="M12" s="227" t="s">
        <v>299</v>
      </c>
      <c r="N12" s="445"/>
    </row>
    <row r="13" spans="1:14" s="67" customFormat="1">
      <c r="A13" s="446" t="s">
        <v>239</v>
      </c>
      <c r="B13" s="228" t="s">
        <v>14</v>
      </c>
      <c r="C13" s="229">
        <f t="shared" si="0"/>
        <v>23</v>
      </c>
      <c r="D13" s="230">
        <v>15</v>
      </c>
      <c r="E13" s="231">
        <v>0</v>
      </c>
      <c r="F13" s="230">
        <v>0</v>
      </c>
      <c r="G13" s="231">
        <v>2</v>
      </c>
      <c r="H13" s="230">
        <v>5</v>
      </c>
      <c r="I13" s="231">
        <v>0</v>
      </c>
      <c r="J13" s="230">
        <v>0</v>
      </c>
      <c r="K13" s="231">
        <v>0</v>
      </c>
      <c r="L13" s="232">
        <v>1</v>
      </c>
      <c r="M13" s="233" t="s">
        <v>15</v>
      </c>
      <c r="N13" s="447" t="s">
        <v>21</v>
      </c>
    </row>
    <row r="14" spans="1:14" s="67" customFormat="1">
      <c r="A14" s="446"/>
      <c r="B14" s="228" t="s">
        <v>17</v>
      </c>
      <c r="C14" s="229">
        <f t="shared" si="0"/>
        <v>117678</v>
      </c>
      <c r="D14" s="234">
        <v>3284</v>
      </c>
      <c r="E14" s="231">
        <v>0</v>
      </c>
      <c r="F14" s="230">
        <v>0</v>
      </c>
      <c r="G14" s="231">
        <v>55</v>
      </c>
      <c r="H14" s="234">
        <v>88455</v>
      </c>
      <c r="I14" s="231">
        <v>0</v>
      </c>
      <c r="J14" s="230">
        <v>0</v>
      </c>
      <c r="K14" s="231">
        <v>0</v>
      </c>
      <c r="L14" s="232">
        <v>25884</v>
      </c>
      <c r="M14" s="233" t="s">
        <v>18</v>
      </c>
      <c r="N14" s="447"/>
    </row>
    <row r="15" spans="1:14" s="67" customFormat="1">
      <c r="A15" s="446"/>
      <c r="B15" s="228" t="s">
        <v>19</v>
      </c>
      <c r="C15" s="229">
        <f t="shared" si="0"/>
        <v>65242</v>
      </c>
      <c r="D15" s="234">
        <v>1498</v>
      </c>
      <c r="E15" s="231">
        <v>0</v>
      </c>
      <c r="F15" s="230">
        <v>0</v>
      </c>
      <c r="G15" s="231">
        <v>55</v>
      </c>
      <c r="H15" s="234">
        <v>50262</v>
      </c>
      <c r="I15" s="231">
        <v>0</v>
      </c>
      <c r="J15" s="230">
        <v>0</v>
      </c>
      <c r="K15" s="231">
        <v>0</v>
      </c>
      <c r="L15" s="232">
        <v>13427</v>
      </c>
      <c r="M15" s="233" t="s">
        <v>299</v>
      </c>
      <c r="N15" s="447"/>
    </row>
    <row r="16" spans="1:14" s="67" customFormat="1">
      <c r="A16" s="443" t="s">
        <v>300</v>
      </c>
      <c r="B16" s="235" t="s">
        <v>14</v>
      </c>
      <c r="C16" s="223">
        <f t="shared" si="0"/>
        <v>10</v>
      </c>
      <c r="D16" s="236">
        <v>7</v>
      </c>
      <c r="E16" s="225">
        <v>0</v>
      </c>
      <c r="F16" s="236">
        <v>0</v>
      </c>
      <c r="G16" s="226">
        <v>1</v>
      </c>
      <c r="H16" s="226">
        <v>1</v>
      </c>
      <c r="I16" s="226">
        <v>0</v>
      </c>
      <c r="J16" s="226">
        <v>1</v>
      </c>
      <c r="K16" s="226">
        <v>0</v>
      </c>
      <c r="L16" s="226">
        <v>0</v>
      </c>
      <c r="M16" s="227" t="s">
        <v>15</v>
      </c>
      <c r="N16" s="445" t="s">
        <v>301</v>
      </c>
    </row>
    <row r="17" spans="1:14" s="67" customFormat="1">
      <c r="A17" s="443"/>
      <c r="B17" s="222" t="s">
        <v>17</v>
      </c>
      <c r="C17" s="223">
        <f t="shared" si="0"/>
        <v>46825</v>
      </c>
      <c r="D17" s="236">
        <v>1580</v>
      </c>
      <c r="E17" s="225">
        <v>0</v>
      </c>
      <c r="F17" s="224">
        <v>0</v>
      </c>
      <c r="G17" s="226">
        <v>10</v>
      </c>
      <c r="H17" s="226">
        <v>22697</v>
      </c>
      <c r="I17" s="226">
        <v>0</v>
      </c>
      <c r="J17" s="226">
        <v>22538</v>
      </c>
      <c r="K17" s="226">
        <v>0</v>
      </c>
      <c r="L17" s="226">
        <v>0</v>
      </c>
      <c r="M17" s="227" t="s">
        <v>18</v>
      </c>
      <c r="N17" s="445"/>
    </row>
    <row r="18" spans="1:14" s="67" customFormat="1">
      <c r="A18" s="443"/>
      <c r="B18" s="222" t="s">
        <v>19</v>
      </c>
      <c r="C18" s="223">
        <f t="shared" si="0"/>
        <v>20178</v>
      </c>
      <c r="D18" s="236">
        <v>733</v>
      </c>
      <c r="E18" s="225">
        <v>0</v>
      </c>
      <c r="F18" s="224">
        <v>0</v>
      </c>
      <c r="G18" s="226">
        <v>10</v>
      </c>
      <c r="H18" s="226">
        <v>12674</v>
      </c>
      <c r="I18" s="226">
        <v>0</v>
      </c>
      <c r="J18" s="226">
        <v>6761</v>
      </c>
      <c r="K18" s="226">
        <v>0</v>
      </c>
      <c r="L18" s="226">
        <v>0</v>
      </c>
      <c r="M18" s="227" t="s">
        <v>299</v>
      </c>
      <c r="N18" s="445"/>
    </row>
    <row r="19" spans="1:14" s="67" customFormat="1">
      <c r="A19" s="446" t="s">
        <v>309</v>
      </c>
      <c r="B19" s="228" t="s">
        <v>14</v>
      </c>
      <c r="C19" s="229">
        <f t="shared" si="0"/>
        <v>10</v>
      </c>
      <c r="D19" s="231">
        <v>1</v>
      </c>
      <c r="E19" s="231">
        <v>0</v>
      </c>
      <c r="F19" s="230">
        <v>4</v>
      </c>
      <c r="G19" s="230">
        <v>0</v>
      </c>
      <c r="H19" s="230">
        <v>0</v>
      </c>
      <c r="I19" s="230">
        <v>1</v>
      </c>
      <c r="J19" s="230">
        <v>0</v>
      </c>
      <c r="K19" s="231">
        <v>1</v>
      </c>
      <c r="L19" s="232">
        <v>3</v>
      </c>
      <c r="M19" s="233" t="s">
        <v>15</v>
      </c>
      <c r="N19" s="447" t="s">
        <v>308</v>
      </c>
    </row>
    <row r="20" spans="1:14" s="67" customFormat="1">
      <c r="A20" s="446"/>
      <c r="B20" s="228" t="s">
        <v>17</v>
      </c>
      <c r="C20" s="229">
        <f t="shared" si="0"/>
        <v>331865</v>
      </c>
      <c r="D20" s="231">
        <v>929</v>
      </c>
      <c r="E20" s="231">
        <v>0</v>
      </c>
      <c r="F20" s="234">
        <v>202856</v>
      </c>
      <c r="G20" s="230">
        <v>0</v>
      </c>
      <c r="H20" s="230">
        <v>0</v>
      </c>
      <c r="I20" s="230">
        <v>9955</v>
      </c>
      <c r="J20" s="230">
        <v>0</v>
      </c>
      <c r="K20" s="231">
        <v>29575</v>
      </c>
      <c r="L20" s="232">
        <v>88550</v>
      </c>
      <c r="M20" s="233" t="s">
        <v>18</v>
      </c>
      <c r="N20" s="447"/>
    </row>
    <row r="21" spans="1:14" s="67" customFormat="1">
      <c r="A21" s="446"/>
      <c r="B21" s="228" t="s">
        <v>19</v>
      </c>
      <c r="C21" s="229">
        <f t="shared" si="0"/>
        <v>114807</v>
      </c>
      <c r="D21" s="231">
        <v>929</v>
      </c>
      <c r="E21" s="231">
        <v>0</v>
      </c>
      <c r="F21" s="234">
        <v>60856</v>
      </c>
      <c r="G21" s="230">
        <v>0</v>
      </c>
      <c r="H21" s="230">
        <v>0</v>
      </c>
      <c r="I21" s="230">
        <v>4949</v>
      </c>
      <c r="J21" s="230">
        <v>0</v>
      </c>
      <c r="K21" s="231">
        <v>12054</v>
      </c>
      <c r="L21" s="232">
        <v>36019</v>
      </c>
      <c r="M21" s="233" t="s">
        <v>299</v>
      </c>
      <c r="N21" s="447"/>
    </row>
    <row r="22" spans="1:14" s="67" customFormat="1">
      <c r="A22" s="443" t="s">
        <v>241</v>
      </c>
      <c r="B22" s="235" t="s">
        <v>14</v>
      </c>
      <c r="C22" s="223">
        <f t="shared" si="0"/>
        <v>3</v>
      </c>
      <c r="D22" s="236">
        <v>1</v>
      </c>
      <c r="E22" s="226">
        <v>0</v>
      </c>
      <c r="F22" s="226">
        <v>0</v>
      </c>
      <c r="G22" s="226">
        <v>0</v>
      </c>
      <c r="H22" s="226">
        <v>0</v>
      </c>
      <c r="I22" s="226">
        <v>2</v>
      </c>
      <c r="J22" s="226">
        <v>0</v>
      </c>
      <c r="K22" s="226">
        <v>0</v>
      </c>
      <c r="L22" s="226">
        <v>0</v>
      </c>
      <c r="M22" s="227" t="s">
        <v>15</v>
      </c>
      <c r="N22" s="445" t="s">
        <v>262</v>
      </c>
    </row>
    <row r="23" spans="1:14" s="67" customFormat="1">
      <c r="A23" s="443"/>
      <c r="B23" s="222" t="s">
        <v>17</v>
      </c>
      <c r="C23" s="223">
        <f t="shared" si="0"/>
        <v>4473</v>
      </c>
      <c r="D23" s="224">
        <v>3475</v>
      </c>
      <c r="E23" s="226">
        <v>0</v>
      </c>
      <c r="F23" s="226">
        <v>0</v>
      </c>
      <c r="G23" s="226">
        <v>0</v>
      </c>
      <c r="H23" s="226">
        <v>0</v>
      </c>
      <c r="I23" s="226">
        <v>998</v>
      </c>
      <c r="J23" s="226">
        <v>0</v>
      </c>
      <c r="K23" s="226">
        <v>0</v>
      </c>
      <c r="L23" s="226">
        <v>0</v>
      </c>
      <c r="M23" s="227" t="s">
        <v>18</v>
      </c>
      <c r="N23" s="445"/>
    </row>
    <row r="24" spans="1:14" s="67" customFormat="1">
      <c r="A24" s="443"/>
      <c r="B24" s="222" t="s">
        <v>19</v>
      </c>
      <c r="C24" s="223">
        <f t="shared" si="0"/>
        <v>1695</v>
      </c>
      <c r="D24" s="224">
        <v>1043</v>
      </c>
      <c r="E24" s="226">
        <v>0</v>
      </c>
      <c r="F24" s="226">
        <v>0</v>
      </c>
      <c r="G24" s="226">
        <v>0</v>
      </c>
      <c r="H24" s="226">
        <v>0</v>
      </c>
      <c r="I24" s="226">
        <v>652</v>
      </c>
      <c r="J24" s="226">
        <v>0</v>
      </c>
      <c r="K24" s="226">
        <v>0</v>
      </c>
      <c r="L24" s="226">
        <v>0</v>
      </c>
      <c r="M24" s="227" t="s">
        <v>299</v>
      </c>
      <c r="N24" s="445"/>
    </row>
    <row r="25" spans="1:14" s="67" customFormat="1">
      <c r="A25" s="446" t="s">
        <v>22</v>
      </c>
      <c r="B25" s="228" t="s">
        <v>14</v>
      </c>
      <c r="C25" s="229">
        <f t="shared" si="0"/>
        <v>36</v>
      </c>
      <c r="D25" s="230">
        <v>33</v>
      </c>
      <c r="E25" s="231">
        <v>0</v>
      </c>
      <c r="F25" s="230">
        <v>1</v>
      </c>
      <c r="G25" s="231">
        <v>0</v>
      </c>
      <c r="H25" s="231">
        <v>1</v>
      </c>
      <c r="I25" s="231">
        <v>0</v>
      </c>
      <c r="J25" s="230">
        <v>0</v>
      </c>
      <c r="K25" s="231">
        <v>0</v>
      </c>
      <c r="L25" s="232">
        <v>1</v>
      </c>
      <c r="M25" s="233" t="s">
        <v>15</v>
      </c>
      <c r="N25" s="448" t="s">
        <v>23</v>
      </c>
    </row>
    <row r="26" spans="1:14" s="67" customFormat="1">
      <c r="A26" s="446"/>
      <c r="B26" s="228" t="s">
        <v>17</v>
      </c>
      <c r="C26" s="229">
        <f t="shared" si="0"/>
        <v>203208</v>
      </c>
      <c r="D26" s="234">
        <v>77629</v>
      </c>
      <c r="E26" s="231">
        <v>0</v>
      </c>
      <c r="F26" s="230">
        <v>57692</v>
      </c>
      <c r="G26" s="231">
        <v>0</v>
      </c>
      <c r="H26" s="231">
        <v>19783</v>
      </c>
      <c r="I26" s="231">
        <v>0</v>
      </c>
      <c r="J26" s="230">
        <v>0</v>
      </c>
      <c r="K26" s="231">
        <v>0</v>
      </c>
      <c r="L26" s="232">
        <v>48104</v>
      </c>
      <c r="M26" s="233" t="s">
        <v>18</v>
      </c>
      <c r="N26" s="388"/>
    </row>
    <row r="27" spans="1:14" s="67" customFormat="1">
      <c r="A27" s="446"/>
      <c r="B27" s="228" t="s">
        <v>19</v>
      </c>
      <c r="C27" s="229">
        <f t="shared" si="0"/>
        <v>78795</v>
      </c>
      <c r="D27" s="234">
        <v>30016</v>
      </c>
      <c r="E27" s="231">
        <v>0</v>
      </c>
      <c r="F27" s="230">
        <v>21037</v>
      </c>
      <c r="G27" s="231">
        <v>0</v>
      </c>
      <c r="H27" s="231">
        <v>10358</v>
      </c>
      <c r="I27" s="231">
        <v>0</v>
      </c>
      <c r="J27" s="230">
        <v>0</v>
      </c>
      <c r="K27" s="231">
        <v>0</v>
      </c>
      <c r="L27" s="232">
        <v>17384</v>
      </c>
      <c r="M27" s="233" t="s">
        <v>299</v>
      </c>
      <c r="N27" s="449"/>
    </row>
    <row r="28" spans="1:14" s="67" customFormat="1">
      <c r="A28" s="443" t="s">
        <v>369</v>
      </c>
      <c r="B28" s="235" t="s">
        <v>14</v>
      </c>
      <c r="C28" s="223">
        <f t="shared" si="0"/>
        <v>1</v>
      </c>
      <c r="D28" s="236">
        <v>1</v>
      </c>
      <c r="E28" s="226">
        <v>0</v>
      </c>
      <c r="F28" s="226">
        <v>0</v>
      </c>
      <c r="G28" s="226">
        <v>0</v>
      </c>
      <c r="H28" s="226">
        <v>0</v>
      </c>
      <c r="I28" s="226">
        <v>0</v>
      </c>
      <c r="J28" s="226">
        <v>0</v>
      </c>
      <c r="K28" s="226">
        <v>0</v>
      </c>
      <c r="L28" s="226">
        <v>0</v>
      </c>
      <c r="M28" s="227" t="s">
        <v>15</v>
      </c>
      <c r="N28" s="445" t="s">
        <v>370</v>
      </c>
    </row>
    <row r="29" spans="1:14" s="67" customFormat="1">
      <c r="A29" s="443"/>
      <c r="B29" s="222" t="s">
        <v>17</v>
      </c>
      <c r="C29" s="223">
        <f t="shared" si="0"/>
        <v>5210</v>
      </c>
      <c r="D29" s="224">
        <v>5210</v>
      </c>
      <c r="E29" s="226">
        <v>0</v>
      </c>
      <c r="F29" s="226">
        <v>0</v>
      </c>
      <c r="G29" s="226">
        <v>0</v>
      </c>
      <c r="H29" s="226">
        <v>0</v>
      </c>
      <c r="I29" s="226">
        <v>0</v>
      </c>
      <c r="J29" s="226">
        <v>0</v>
      </c>
      <c r="K29" s="226">
        <v>0</v>
      </c>
      <c r="L29" s="226">
        <v>0</v>
      </c>
      <c r="M29" s="227" t="s">
        <v>18</v>
      </c>
      <c r="N29" s="445"/>
    </row>
    <row r="30" spans="1:14" s="67" customFormat="1">
      <c r="A30" s="443"/>
      <c r="B30" s="222" t="s">
        <v>19</v>
      </c>
      <c r="C30" s="223">
        <f t="shared" si="0"/>
        <v>1563</v>
      </c>
      <c r="D30" s="224">
        <v>1563</v>
      </c>
      <c r="E30" s="226">
        <v>0</v>
      </c>
      <c r="F30" s="226">
        <v>0</v>
      </c>
      <c r="G30" s="226">
        <v>0</v>
      </c>
      <c r="H30" s="226">
        <v>0</v>
      </c>
      <c r="I30" s="226">
        <v>0</v>
      </c>
      <c r="J30" s="226">
        <v>0</v>
      </c>
      <c r="K30" s="226">
        <v>0</v>
      </c>
      <c r="L30" s="226">
        <v>0</v>
      </c>
      <c r="M30" s="227" t="s">
        <v>299</v>
      </c>
      <c r="N30" s="445"/>
    </row>
    <row r="31" spans="1:14" s="67" customFormat="1">
      <c r="A31" s="446" t="s">
        <v>223</v>
      </c>
      <c r="B31" s="228" t="s">
        <v>14</v>
      </c>
      <c r="C31" s="229">
        <f t="shared" si="0"/>
        <v>19</v>
      </c>
      <c r="D31" s="230">
        <v>1</v>
      </c>
      <c r="E31" s="231">
        <v>0</v>
      </c>
      <c r="F31" s="230">
        <v>1</v>
      </c>
      <c r="G31" s="231">
        <v>9</v>
      </c>
      <c r="H31" s="231">
        <v>0</v>
      </c>
      <c r="I31" s="231">
        <v>4</v>
      </c>
      <c r="J31" s="230">
        <v>4</v>
      </c>
      <c r="K31" s="231">
        <v>0</v>
      </c>
      <c r="L31" s="232">
        <v>0</v>
      </c>
      <c r="M31" s="233" t="s">
        <v>15</v>
      </c>
      <c r="N31" s="448" t="s">
        <v>222</v>
      </c>
    </row>
    <row r="32" spans="1:14" s="67" customFormat="1">
      <c r="A32" s="446"/>
      <c r="B32" s="228" t="s">
        <v>17</v>
      </c>
      <c r="C32" s="229">
        <f t="shared" si="0"/>
        <v>49809</v>
      </c>
      <c r="D32" s="234">
        <v>3151</v>
      </c>
      <c r="E32" s="231">
        <v>0</v>
      </c>
      <c r="F32" s="230">
        <v>20594</v>
      </c>
      <c r="G32" s="231">
        <v>4387</v>
      </c>
      <c r="H32" s="231">
        <v>0</v>
      </c>
      <c r="I32" s="231">
        <v>20024</v>
      </c>
      <c r="J32" s="230">
        <v>1653</v>
      </c>
      <c r="K32" s="231">
        <v>0</v>
      </c>
      <c r="L32" s="232">
        <v>0</v>
      </c>
      <c r="M32" s="233" t="s">
        <v>18</v>
      </c>
      <c r="N32" s="388"/>
    </row>
    <row r="33" spans="1:14" s="67" customFormat="1">
      <c r="A33" s="446"/>
      <c r="B33" s="228" t="s">
        <v>19</v>
      </c>
      <c r="C33" s="229">
        <f t="shared" si="0"/>
        <v>19006</v>
      </c>
      <c r="D33" s="234">
        <v>945</v>
      </c>
      <c r="E33" s="231">
        <v>0</v>
      </c>
      <c r="F33" s="230">
        <v>6178</v>
      </c>
      <c r="G33" s="231">
        <v>2711</v>
      </c>
      <c r="H33" s="231">
        <v>0</v>
      </c>
      <c r="I33" s="231">
        <v>8384</v>
      </c>
      <c r="J33" s="230">
        <v>788</v>
      </c>
      <c r="K33" s="231">
        <v>0</v>
      </c>
      <c r="L33" s="232">
        <v>0</v>
      </c>
      <c r="M33" s="233" t="s">
        <v>299</v>
      </c>
      <c r="N33" s="449"/>
    </row>
    <row r="34" spans="1:14" s="67" customFormat="1">
      <c r="A34" s="443" t="s">
        <v>371</v>
      </c>
      <c r="B34" s="235" t="s">
        <v>14</v>
      </c>
      <c r="C34" s="223">
        <f t="shared" si="0"/>
        <v>1</v>
      </c>
      <c r="D34" s="236">
        <v>0</v>
      </c>
      <c r="E34" s="226">
        <v>0</v>
      </c>
      <c r="F34" s="226">
        <v>0</v>
      </c>
      <c r="G34" s="226">
        <v>0</v>
      </c>
      <c r="H34" s="226">
        <v>0</v>
      </c>
      <c r="I34" s="226">
        <v>1</v>
      </c>
      <c r="J34" s="226">
        <v>0</v>
      </c>
      <c r="K34" s="226">
        <v>0</v>
      </c>
      <c r="L34" s="226">
        <v>0</v>
      </c>
      <c r="M34" s="227" t="s">
        <v>15</v>
      </c>
      <c r="N34" s="445" t="s">
        <v>372</v>
      </c>
    </row>
    <row r="35" spans="1:14" s="67" customFormat="1">
      <c r="A35" s="443"/>
      <c r="B35" s="222" t="s">
        <v>17</v>
      </c>
      <c r="C35" s="223">
        <f t="shared" si="0"/>
        <v>499</v>
      </c>
      <c r="D35" s="224">
        <v>0</v>
      </c>
      <c r="E35" s="226">
        <v>0</v>
      </c>
      <c r="F35" s="226">
        <v>0</v>
      </c>
      <c r="G35" s="226">
        <v>0</v>
      </c>
      <c r="H35" s="226">
        <v>0</v>
      </c>
      <c r="I35" s="226">
        <v>499</v>
      </c>
      <c r="J35" s="226">
        <v>0</v>
      </c>
      <c r="K35" s="226">
        <v>0</v>
      </c>
      <c r="L35" s="226">
        <v>0</v>
      </c>
      <c r="M35" s="227" t="s">
        <v>18</v>
      </c>
      <c r="N35" s="445"/>
    </row>
    <row r="36" spans="1:14" s="67" customFormat="1">
      <c r="A36" s="443"/>
      <c r="B36" s="222" t="s">
        <v>19</v>
      </c>
      <c r="C36" s="223">
        <f t="shared" si="0"/>
        <v>326</v>
      </c>
      <c r="D36" s="224">
        <v>0</v>
      </c>
      <c r="E36" s="226">
        <v>0</v>
      </c>
      <c r="F36" s="226">
        <v>0</v>
      </c>
      <c r="G36" s="226">
        <v>0</v>
      </c>
      <c r="H36" s="226">
        <v>0</v>
      </c>
      <c r="I36" s="226">
        <v>326</v>
      </c>
      <c r="J36" s="226">
        <v>0</v>
      </c>
      <c r="K36" s="226">
        <v>0</v>
      </c>
      <c r="L36" s="226">
        <v>0</v>
      </c>
      <c r="M36" s="227" t="s">
        <v>299</v>
      </c>
      <c r="N36" s="445"/>
    </row>
    <row r="37" spans="1:14" s="67" customFormat="1">
      <c r="A37" s="446" t="s">
        <v>373</v>
      </c>
      <c r="B37" s="228" t="s">
        <v>14</v>
      </c>
      <c r="C37" s="229">
        <f t="shared" si="0"/>
        <v>2</v>
      </c>
      <c r="D37" s="230">
        <v>0</v>
      </c>
      <c r="E37" s="231">
        <v>0</v>
      </c>
      <c r="F37" s="230">
        <v>0</v>
      </c>
      <c r="G37" s="231">
        <v>0</v>
      </c>
      <c r="H37" s="231">
        <v>2</v>
      </c>
      <c r="I37" s="231">
        <v>0</v>
      </c>
      <c r="J37" s="230">
        <v>0</v>
      </c>
      <c r="K37" s="231">
        <v>0</v>
      </c>
      <c r="L37" s="232">
        <v>0</v>
      </c>
      <c r="M37" s="233" t="s">
        <v>15</v>
      </c>
      <c r="N37" s="448" t="s">
        <v>353</v>
      </c>
    </row>
    <row r="38" spans="1:14" s="67" customFormat="1">
      <c r="A38" s="446"/>
      <c r="B38" s="228" t="s">
        <v>17</v>
      </c>
      <c r="C38" s="229">
        <f t="shared" si="0"/>
        <v>66529</v>
      </c>
      <c r="D38" s="234">
        <v>0</v>
      </c>
      <c r="E38" s="231">
        <v>0</v>
      </c>
      <c r="F38" s="230">
        <v>0</v>
      </c>
      <c r="G38" s="231">
        <v>0</v>
      </c>
      <c r="H38" s="231">
        <v>66529</v>
      </c>
      <c r="I38" s="231">
        <v>0</v>
      </c>
      <c r="J38" s="230">
        <v>0</v>
      </c>
      <c r="K38" s="231">
        <v>0</v>
      </c>
      <c r="L38" s="232">
        <v>0</v>
      </c>
      <c r="M38" s="233" t="s">
        <v>18</v>
      </c>
      <c r="N38" s="388"/>
    </row>
    <row r="39" spans="1:14" s="67" customFormat="1">
      <c r="A39" s="446"/>
      <c r="B39" s="228" t="s">
        <v>19</v>
      </c>
      <c r="C39" s="229">
        <f t="shared" si="0"/>
        <v>41530</v>
      </c>
      <c r="D39" s="234">
        <v>0</v>
      </c>
      <c r="E39" s="231">
        <v>0</v>
      </c>
      <c r="F39" s="230">
        <v>0</v>
      </c>
      <c r="G39" s="231">
        <v>0</v>
      </c>
      <c r="H39" s="231">
        <v>41530</v>
      </c>
      <c r="I39" s="231">
        <v>0</v>
      </c>
      <c r="J39" s="230">
        <v>0</v>
      </c>
      <c r="K39" s="231">
        <v>0</v>
      </c>
      <c r="L39" s="232">
        <v>0</v>
      </c>
      <c r="M39" s="233" t="s">
        <v>299</v>
      </c>
      <c r="N39" s="449"/>
    </row>
    <row r="40" spans="1:14" s="67" customFormat="1">
      <c r="A40" s="443" t="s">
        <v>374</v>
      </c>
      <c r="B40" s="235" t="s">
        <v>14</v>
      </c>
      <c r="C40" s="223">
        <f t="shared" si="0"/>
        <v>1</v>
      </c>
      <c r="D40" s="236">
        <v>0</v>
      </c>
      <c r="E40" s="226">
        <v>0</v>
      </c>
      <c r="F40" s="226">
        <v>0</v>
      </c>
      <c r="G40" s="226">
        <v>0</v>
      </c>
      <c r="H40" s="226">
        <v>1</v>
      </c>
      <c r="I40" s="226">
        <v>0</v>
      </c>
      <c r="J40" s="226">
        <v>0</v>
      </c>
      <c r="K40" s="226">
        <v>0</v>
      </c>
      <c r="L40" s="226">
        <v>0</v>
      </c>
      <c r="M40" s="227" t="s">
        <v>15</v>
      </c>
      <c r="N40" s="445" t="s">
        <v>375</v>
      </c>
    </row>
    <row r="41" spans="1:14" s="67" customFormat="1">
      <c r="A41" s="443"/>
      <c r="B41" s="222" t="s">
        <v>17</v>
      </c>
      <c r="C41" s="223">
        <f t="shared" si="0"/>
        <v>19728</v>
      </c>
      <c r="D41" s="224">
        <v>0</v>
      </c>
      <c r="E41" s="226">
        <v>0</v>
      </c>
      <c r="F41" s="226">
        <v>0</v>
      </c>
      <c r="G41" s="226">
        <v>0</v>
      </c>
      <c r="H41" s="226">
        <v>19728</v>
      </c>
      <c r="I41" s="226">
        <v>0</v>
      </c>
      <c r="J41" s="226">
        <v>0</v>
      </c>
      <c r="K41" s="226">
        <v>0</v>
      </c>
      <c r="L41" s="226">
        <v>0</v>
      </c>
      <c r="M41" s="227" t="s">
        <v>18</v>
      </c>
      <c r="N41" s="445"/>
    </row>
    <row r="42" spans="1:14" s="67" customFormat="1">
      <c r="A42" s="443"/>
      <c r="B42" s="222" t="s">
        <v>19</v>
      </c>
      <c r="C42" s="223">
        <f t="shared" si="0"/>
        <v>10849</v>
      </c>
      <c r="D42" s="224">
        <v>0</v>
      </c>
      <c r="E42" s="226">
        <v>0</v>
      </c>
      <c r="F42" s="226">
        <v>0</v>
      </c>
      <c r="G42" s="226">
        <v>0</v>
      </c>
      <c r="H42" s="226">
        <v>10849</v>
      </c>
      <c r="I42" s="226">
        <v>0</v>
      </c>
      <c r="J42" s="226">
        <v>0</v>
      </c>
      <c r="K42" s="226">
        <v>0</v>
      </c>
      <c r="L42" s="226">
        <v>0</v>
      </c>
      <c r="M42" s="227" t="s">
        <v>299</v>
      </c>
      <c r="N42" s="445"/>
    </row>
    <row r="43" spans="1:14" s="67" customFormat="1">
      <c r="A43" s="446" t="s">
        <v>24</v>
      </c>
      <c r="B43" s="228" t="s">
        <v>14</v>
      </c>
      <c r="C43" s="229">
        <f t="shared" si="0"/>
        <v>1232</v>
      </c>
      <c r="D43" s="230">
        <v>66</v>
      </c>
      <c r="E43" s="231">
        <v>0</v>
      </c>
      <c r="F43" s="230">
        <v>0</v>
      </c>
      <c r="G43" s="231">
        <v>843</v>
      </c>
      <c r="H43" s="231">
        <v>0</v>
      </c>
      <c r="I43" s="231">
        <v>0</v>
      </c>
      <c r="J43" s="230">
        <v>323</v>
      </c>
      <c r="K43" s="231">
        <v>0</v>
      </c>
      <c r="L43" s="232">
        <v>0</v>
      </c>
      <c r="M43" s="233" t="s">
        <v>15</v>
      </c>
      <c r="N43" s="448" t="s">
        <v>25</v>
      </c>
    </row>
    <row r="44" spans="1:14" s="67" customFormat="1">
      <c r="A44" s="446"/>
      <c r="B44" s="228" t="s">
        <v>17</v>
      </c>
      <c r="C44" s="229">
        <f t="shared" si="0"/>
        <v>740731</v>
      </c>
      <c r="D44" s="234">
        <v>81139</v>
      </c>
      <c r="E44" s="231">
        <v>0</v>
      </c>
      <c r="F44" s="230">
        <v>0</v>
      </c>
      <c r="G44" s="231">
        <v>502428</v>
      </c>
      <c r="H44" s="231">
        <v>0</v>
      </c>
      <c r="I44" s="231">
        <v>0</v>
      </c>
      <c r="J44" s="230">
        <v>157164</v>
      </c>
      <c r="K44" s="231">
        <v>0</v>
      </c>
      <c r="L44" s="232">
        <v>0</v>
      </c>
      <c r="M44" s="233" t="s">
        <v>18</v>
      </c>
      <c r="N44" s="388"/>
    </row>
    <row r="45" spans="1:14" s="67" customFormat="1">
      <c r="A45" s="446"/>
      <c r="B45" s="228" t="s">
        <v>19</v>
      </c>
      <c r="C45" s="229">
        <f t="shared" si="0"/>
        <v>284251</v>
      </c>
      <c r="D45" s="234">
        <v>24716</v>
      </c>
      <c r="E45" s="231">
        <v>0</v>
      </c>
      <c r="F45" s="230">
        <v>0</v>
      </c>
      <c r="G45" s="231">
        <v>179627</v>
      </c>
      <c r="H45" s="231">
        <v>0</v>
      </c>
      <c r="I45" s="231">
        <v>0</v>
      </c>
      <c r="J45" s="230">
        <v>79908</v>
      </c>
      <c r="K45" s="231">
        <v>0</v>
      </c>
      <c r="L45" s="232">
        <v>0</v>
      </c>
      <c r="M45" s="233" t="s">
        <v>299</v>
      </c>
      <c r="N45" s="449"/>
    </row>
    <row r="46" spans="1:14" s="67" customFormat="1">
      <c r="A46" s="443" t="s">
        <v>311</v>
      </c>
      <c r="B46" s="235" t="s">
        <v>14</v>
      </c>
      <c r="C46" s="223">
        <f t="shared" si="0"/>
        <v>5</v>
      </c>
      <c r="D46" s="236">
        <v>3</v>
      </c>
      <c r="E46" s="226">
        <v>0</v>
      </c>
      <c r="F46" s="226">
        <v>0</v>
      </c>
      <c r="G46" s="226">
        <v>0</v>
      </c>
      <c r="H46" s="226">
        <v>0</v>
      </c>
      <c r="I46" s="226">
        <v>0</v>
      </c>
      <c r="J46" s="226">
        <v>0</v>
      </c>
      <c r="K46" s="226">
        <v>0</v>
      </c>
      <c r="L46" s="226">
        <v>2</v>
      </c>
      <c r="M46" s="227" t="s">
        <v>15</v>
      </c>
      <c r="N46" s="445" t="s">
        <v>310</v>
      </c>
    </row>
    <row r="47" spans="1:14" s="67" customFormat="1">
      <c r="A47" s="443"/>
      <c r="B47" s="222" t="s">
        <v>17</v>
      </c>
      <c r="C47" s="223">
        <f t="shared" si="0"/>
        <v>88812</v>
      </c>
      <c r="D47" s="224">
        <v>3990</v>
      </c>
      <c r="E47" s="226">
        <v>0</v>
      </c>
      <c r="F47" s="226">
        <v>0</v>
      </c>
      <c r="G47" s="226">
        <v>0</v>
      </c>
      <c r="H47" s="226">
        <v>0</v>
      </c>
      <c r="I47" s="226">
        <v>0</v>
      </c>
      <c r="J47" s="226">
        <v>0</v>
      </c>
      <c r="K47" s="226">
        <v>0</v>
      </c>
      <c r="L47" s="226">
        <v>84822</v>
      </c>
      <c r="M47" s="227" t="s">
        <v>18</v>
      </c>
      <c r="N47" s="445"/>
    </row>
    <row r="48" spans="1:14" s="67" customFormat="1">
      <c r="A48" s="443"/>
      <c r="B48" s="222" t="s">
        <v>19</v>
      </c>
      <c r="C48" s="223">
        <f t="shared" si="0"/>
        <v>46100</v>
      </c>
      <c r="D48" s="224">
        <v>2676</v>
      </c>
      <c r="E48" s="226">
        <v>0</v>
      </c>
      <c r="F48" s="226">
        <v>0</v>
      </c>
      <c r="G48" s="226">
        <v>0</v>
      </c>
      <c r="H48" s="226">
        <v>0</v>
      </c>
      <c r="I48" s="226">
        <v>0</v>
      </c>
      <c r="J48" s="226">
        <v>0</v>
      </c>
      <c r="K48" s="226">
        <v>0</v>
      </c>
      <c r="L48" s="226">
        <v>43424</v>
      </c>
      <c r="M48" s="227" t="s">
        <v>299</v>
      </c>
      <c r="N48" s="445"/>
    </row>
    <row r="49" spans="1:14" s="67" customFormat="1">
      <c r="A49" s="446" t="s">
        <v>376</v>
      </c>
      <c r="B49" s="228" t="s">
        <v>14</v>
      </c>
      <c r="C49" s="229">
        <f t="shared" si="0"/>
        <v>1</v>
      </c>
      <c r="D49" s="230">
        <v>0</v>
      </c>
      <c r="E49" s="231">
        <v>0</v>
      </c>
      <c r="F49" s="230">
        <v>0</v>
      </c>
      <c r="G49" s="231">
        <v>0</v>
      </c>
      <c r="H49" s="231">
        <v>1</v>
      </c>
      <c r="I49" s="231">
        <v>0</v>
      </c>
      <c r="J49" s="230">
        <v>0</v>
      </c>
      <c r="K49" s="231">
        <v>0</v>
      </c>
      <c r="L49" s="232">
        <v>0</v>
      </c>
      <c r="M49" s="233" t="s">
        <v>15</v>
      </c>
      <c r="N49" s="448" t="s">
        <v>377</v>
      </c>
    </row>
    <row r="50" spans="1:14" s="67" customFormat="1">
      <c r="A50" s="446"/>
      <c r="B50" s="228" t="s">
        <v>17</v>
      </c>
      <c r="C50" s="229">
        <f t="shared" si="0"/>
        <v>11176</v>
      </c>
      <c r="D50" s="234">
        <v>0</v>
      </c>
      <c r="E50" s="231">
        <v>0</v>
      </c>
      <c r="F50" s="230">
        <v>0</v>
      </c>
      <c r="G50" s="231">
        <v>0</v>
      </c>
      <c r="H50" s="231">
        <v>11176</v>
      </c>
      <c r="I50" s="231">
        <v>0</v>
      </c>
      <c r="J50" s="230">
        <v>0</v>
      </c>
      <c r="K50" s="231">
        <v>0</v>
      </c>
      <c r="L50" s="232">
        <v>0</v>
      </c>
      <c r="M50" s="233" t="s">
        <v>18</v>
      </c>
      <c r="N50" s="388"/>
    </row>
    <row r="51" spans="1:14" s="67" customFormat="1">
      <c r="A51" s="446"/>
      <c r="B51" s="228" t="s">
        <v>19</v>
      </c>
      <c r="C51" s="229">
        <f t="shared" si="0"/>
        <v>6784</v>
      </c>
      <c r="D51" s="234">
        <v>0</v>
      </c>
      <c r="E51" s="231">
        <v>0</v>
      </c>
      <c r="F51" s="230">
        <v>0</v>
      </c>
      <c r="G51" s="231">
        <v>0</v>
      </c>
      <c r="H51" s="231">
        <v>6784</v>
      </c>
      <c r="I51" s="231">
        <v>0</v>
      </c>
      <c r="J51" s="230">
        <v>0</v>
      </c>
      <c r="K51" s="231">
        <v>0</v>
      </c>
      <c r="L51" s="232">
        <v>0</v>
      </c>
      <c r="M51" s="233" t="s">
        <v>299</v>
      </c>
      <c r="N51" s="449"/>
    </row>
    <row r="52" spans="1:14" s="67" customFormat="1">
      <c r="A52" s="443" t="s">
        <v>67</v>
      </c>
      <c r="B52" s="235" t="s">
        <v>14</v>
      </c>
      <c r="C52" s="223">
        <f t="shared" si="0"/>
        <v>4</v>
      </c>
      <c r="D52" s="236">
        <v>1</v>
      </c>
      <c r="E52" s="226">
        <v>0</v>
      </c>
      <c r="F52" s="226">
        <v>0</v>
      </c>
      <c r="G52" s="226">
        <v>0</v>
      </c>
      <c r="H52" s="226">
        <v>3</v>
      </c>
      <c r="I52" s="226">
        <v>0</v>
      </c>
      <c r="J52" s="226">
        <v>0</v>
      </c>
      <c r="K52" s="226">
        <v>0</v>
      </c>
      <c r="L52" s="226">
        <v>0</v>
      </c>
      <c r="M52" s="227" t="s">
        <v>15</v>
      </c>
      <c r="N52" s="445" t="s">
        <v>391</v>
      </c>
    </row>
    <row r="53" spans="1:14" s="67" customFormat="1">
      <c r="A53" s="443"/>
      <c r="B53" s="222" t="s">
        <v>17</v>
      </c>
      <c r="C53" s="223">
        <f t="shared" si="0"/>
        <v>85626</v>
      </c>
      <c r="D53" s="224">
        <v>1611</v>
      </c>
      <c r="E53" s="226">
        <v>0</v>
      </c>
      <c r="F53" s="226">
        <v>0</v>
      </c>
      <c r="G53" s="226">
        <v>0</v>
      </c>
      <c r="H53" s="226">
        <v>84015</v>
      </c>
      <c r="I53" s="226">
        <v>0</v>
      </c>
      <c r="J53" s="226">
        <v>0</v>
      </c>
      <c r="K53" s="226">
        <v>0</v>
      </c>
      <c r="L53" s="226">
        <v>0</v>
      </c>
      <c r="M53" s="227" t="s">
        <v>18</v>
      </c>
      <c r="N53" s="445"/>
    </row>
    <row r="54" spans="1:14" s="67" customFormat="1">
      <c r="A54" s="450"/>
      <c r="B54" s="307" t="s">
        <v>19</v>
      </c>
      <c r="C54" s="308">
        <f t="shared" si="0"/>
        <v>47506</v>
      </c>
      <c r="D54" s="309">
        <v>1611</v>
      </c>
      <c r="E54" s="310">
        <v>0</v>
      </c>
      <c r="F54" s="310">
        <v>0</v>
      </c>
      <c r="G54" s="310">
        <v>0</v>
      </c>
      <c r="H54" s="310">
        <v>45895</v>
      </c>
      <c r="I54" s="310">
        <v>0</v>
      </c>
      <c r="J54" s="310">
        <v>0</v>
      </c>
      <c r="K54" s="310">
        <v>0</v>
      </c>
      <c r="L54" s="310">
        <v>0</v>
      </c>
      <c r="M54" s="311" t="s">
        <v>299</v>
      </c>
      <c r="N54" s="451"/>
    </row>
    <row r="55" spans="1:14" s="67" customFormat="1">
      <c r="A55" s="452" t="s">
        <v>26</v>
      </c>
      <c r="B55" s="301" t="s">
        <v>14</v>
      </c>
      <c r="C55" s="302">
        <f t="shared" si="0"/>
        <v>4</v>
      </c>
      <c r="D55" s="303">
        <v>0</v>
      </c>
      <c r="E55" s="304">
        <v>0</v>
      </c>
      <c r="F55" s="303">
        <v>0</v>
      </c>
      <c r="G55" s="304">
        <v>0</v>
      </c>
      <c r="H55" s="304">
        <v>4</v>
      </c>
      <c r="I55" s="304">
        <v>0</v>
      </c>
      <c r="J55" s="303">
        <v>0</v>
      </c>
      <c r="K55" s="304">
        <v>0</v>
      </c>
      <c r="L55" s="305">
        <v>0</v>
      </c>
      <c r="M55" s="306" t="s">
        <v>15</v>
      </c>
      <c r="N55" s="388" t="s">
        <v>27</v>
      </c>
    </row>
    <row r="56" spans="1:14" s="67" customFormat="1">
      <c r="A56" s="446"/>
      <c r="B56" s="228" t="s">
        <v>17</v>
      </c>
      <c r="C56" s="229">
        <f t="shared" si="0"/>
        <v>86593</v>
      </c>
      <c r="D56" s="234">
        <v>0</v>
      </c>
      <c r="E56" s="231">
        <v>0</v>
      </c>
      <c r="F56" s="230">
        <v>0</v>
      </c>
      <c r="G56" s="231">
        <v>0</v>
      </c>
      <c r="H56" s="231">
        <v>86593</v>
      </c>
      <c r="I56" s="231">
        <v>0</v>
      </c>
      <c r="J56" s="230">
        <v>0</v>
      </c>
      <c r="K56" s="231">
        <v>0</v>
      </c>
      <c r="L56" s="232">
        <v>0</v>
      </c>
      <c r="M56" s="233" t="s">
        <v>18</v>
      </c>
      <c r="N56" s="388"/>
    </row>
    <row r="57" spans="1:14" s="67" customFormat="1">
      <c r="A57" s="446"/>
      <c r="B57" s="228" t="s">
        <v>19</v>
      </c>
      <c r="C57" s="229">
        <f t="shared" si="0"/>
        <v>44643</v>
      </c>
      <c r="D57" s="234">
        <v>0</v>
      </c>
      <c r="E57" s="231">
        <v>0</v>
      </c>
      <c r="F57" s="230">
        <v>0</v>
      </c>
      <c r="G57" s="231">
        <v>0</v>
      </c>
      <c r="H57" s="231">
        <v>44643</v>
      </c>
      <c r="I57" s="231">
        <v>0</v>
      </c>
      <c r="J57" s="230">
        <v>0</v>
      </c>
      <c r="K57" s="231">
        <v>0</v>
      </c>
      <c r="L57" s="232">
        <v>0</v>
      </c>
      <c r="M57" s="233" t="s">
        <v>299</v>
      </c>
      <c r="N57" s="449"/>
    </row>
    <row r="58" spans="1:14" s="67" customFormat="1">
      <c r="A58" s="443" t="s">
        <v>28</v>
      </c>
      <c r="B58" s="235" t="s">
        <v>14</v>
      </c>
      <c r="C58" s="223">
        <f t="shared" si="0"/>
        <v>3</v>
      </c>
      <c r="D58" s="236">
        <v>0</v>
      </c>
      <c r="E58" s="226">
        <v>0</v>
      </c>
      <c r="F58" s="226">
        <v>0</v>
      </c>
      <c r="G58" s="226">
        <v>0</v>
      </c>
      <c r="H58" s="226">
        <v>3</v>
      </c>
      <c r="I58" s="226">
        <v>0</v>
      </c>
      <c r="J58" s="226">
        <v>0</v>
      </c>
      <c r="K58" s="226">
        <v>0</v>
      </c>
      <c r="L58" s="226">
        <v>0</v>
      </c>
      <c r="M58" s="227" t="s">
        <v>15</v>
      </c>
      <c r="N58" s="445" t="s">
        <v>29</v>
      </c>
    </row>
    <row r="59" spans="1:14" s="67" customFormat="1">
      <c r="A59" s="443"/>
      <c r="B59" s="222" t="s">
        <v>17</v>
      </c>
      <c r="C59" s="223">
        <f t="shared" si="0"/>
        <v>148007</v>
      </c>
      <c r="D59" s="224">
        <v>0</v>
      </c>
      <c r="E59" s="226">
        <v>0</v>
      </c>
      <c r="F59" s="226">
        <v>0</v>
      </c>
      <c r="G59" s="226">
        <v>0</v>
      </c>
      <c r="H59" s="226">
        <v>148007</v>
      </c>
      <c r="I59" s="226">
        <v>0</v>
      </c>
      <c r="J59" s="226">
        <v>0</v>
      </c>
      <c r="K59" s="226">
        <v>0</v>
      </c>
      <c r="L59" s="226">
        <v>0</v>
      </c>
      <c r="M59" s="227" t="s">
        <v>18</v>
      </c>
      <c r="N59" s="445"/>
    </row>
    <row r="60" spans="1:14" s="67" customFormat="1">
      <c r="A60" s="443"/>
      <c r="B60" s="222" t="s">
        <v>19</v>
      </c>
      <c r="C60" s="223">
        <f t="shared" si="0"/>
        <v>81615</v>
      </c>
      <c r="D60" s="224">
        <v>0</v>
      </c>
      <c r="E60" s="226">
        <v>0</v>
      </c>
      <c r="F60" s="226">
        <v>0</v>
      </c>
      <c r="G60" s="226">
        <v>0</v>
      </c>
      <c r="H60" s="226">
        <v>81615</v>
      </c>
      <c r="I60" s="226">
        <v>0</v>
      </c>
      <c r="J60" s="226">
        <v>0</v>
      </c>
      <c r="K60" s="226">
        <v>0</v>
      </c>
      <c r="L60" s="226">
        <v>0</v>
      </c>
      <c r="M60" s="227" t="s">
        <v>299</v>
      </c>
      <c r="N60" s="445"/>
    </row>
    <row r="61" spans="1:14" s="67" customFormat="1">
      <c r="A61" s="446" t="s">
        <v>30</v>
      </c>
      <c r="B61" s="228" t="s">
        <v>14</v>
      </c>
      <c r="C61" s="229">
        <f t="shared" si="0"/>
        <v>194</v>
      </c>
      <c r="D61" s="230">
        <v>73</v>
      </c>
      <c r="E61" s="231">
        <v>0</v>
      </c>
      <c r="F61" s="230">
        <v>3</v>
      </c>
      <c r="G61" s="231">
        <v>0</v>
      </c>
      <c r="H61" s="231">
        <v>18</v>
      </c>
      <c r="I61" s="231">
        <v>25</v>
      </c>
      <c r="J61" s="230">
        <v>4</v>
      </c>
      <c r="K61" s="231">
        <v>25</v>
      </c>
      <c r="L61" s="232">
        <v>46</v>
      </c>
      <c r="M61" s="233" t="s">
        <v>15</v>
      </c>
      <c r="N61" s="448" t="s">
        <v>392</v>
      </c>
    </row>
    <row r="62" spans="1:14" s="67" customFormat="1">
      <c r="A62" s="446"/>
      <c r="B62" s="228" t="s">
        <v>17</v>
      </c>
      <c r="C62" s="229">
        <f t="shared" si="0"/>
        <v>4596546</v>
      </c>
      <c r="D62" s="234">
        <v>292739</v>
      </c>
      <c r="E62" s="231">
        <v>0</v>
      </c>
      <c r="F62" s="230">
        <v>196900</v>
      </c>
      <c r="G62" s="231">
        <v>0</v>
      </c>
      <c r="H62" s="231">
        <v>637402</v>
      </c>
      <c r="I62" s="231">
        <v>1513106</v>
      </c>
      <c r="J62" s="230">
        <v>72818</v>
      </c>
      <c r="K62" s="231">
        <v>411783</v>
      </c>
      <c r="L62" s="232">
        <v>1471798</v>
      </c>
      <c r="M62" s="233" t="s">
        <v>18</v>
      </c>
      <c r="N62" s="388"/>
    </row>
    <row r="63" spans="1:14" s="67" customFormat="1">
      <c r="A63" s="446"/>
      <c r="B63" s="228" t="s">
        <v>19</v>
      </c>
      <c r="C63" s="229">
        <f t="shared" si="0"/>
        <v>2233525</v>
      </c>
      <c r="D63" s="234">
        <v>94183</v>
      </c>
      <c r="E63" s="231">
        <v>0</v>
      </c>
      <c r="F63" s="230">
        <v>70234</v>
      </c>
      <c r="G63" s="231">
        <v>0</v>
      </c>
      <c r="H63" s="231">
        <v>353512</v>
      </c>
      <c r="I63" s="231">
        <v>741869</v>
      </c>
      <c r="J63" s="230">
        <v>36999</v>
      </c>
      <c r="K63" s="231">
        <v>145396</v>
      </c>
      <c r="L63" s="232">
        <v>791332</v>
      </c>
      <c r="M63" s="233" t="s">
        <v>299</v>
      </c>
      <c r="N63" s="449"/>
    </row>
    <row r="64" spans="1:14" s="67" customFormat="1">
      <c r="A64" s="443" t="s">
        <v>216</v>
      </c>
      <c r="B64" s="235" t="s">
        <v>14</v>
      </c>
      <c r="C64" s="223">
        <f t="shared" si="0"/>
        <v>2</v>
      </c>
      <c r="D64" s="236">
        <v>0</v>
      </c>
      <c r="E64" s="226">
        <v>0</v>
      </c>
      <c r="F64" s="226">
        <v>0</v>
      </c>
      <c r="G64" s="226">
        <v>0</v>
      </c>
      <c r="H64" s="226">
        <v>2</v>
      </c>
      <c r="I64" s="226">
        <v>0</v>
      </c>
      <c r="J64" s="226">
        <v>0</v>
      </c>
      <c r="K64" s="226">
        <v>0</v>
      </c>
      <c r="L64" s="226">
        <v>0</v>
      </c>
      <c r="M64" s="227" t="s">
        <v>15</v>
      </c>
      <c r="N64" s="445" t="s">
        <v>217</v>
      </c>
    </row>
    <row r="65" spans="1:14" s="67" customFormat="1">
      <c r="A65" s="443"/>
      <c r="B65" s="222" t="s">
        <v>17</v>
      </c>
      <c r="C65" s="223">
        <f t="shared" si="0"/>
        <v>72864</v>
      </c>
      <c r="D65" s="224">
        <v>0</v>
      </c>
      <c r="E65" s="226">
        <v>0</v>
      </c>
      <c r="F65" s="226">
        <v>0</v>
      </c>
      <c r="G65" s="226">
        <v>0</v>
      </c>
      <c r="H65" s="226">
        <v>72864</v>
      </c>
      <c r="I65" s="226">
        <v>0</v>
      </c>
      <c r="J65" s="226">
        <v>0</v>
      </c>
      <c r="K65" s="226">
        <v>0</v>
      </c>
      <c r="L65" s="226">
        <v>0</v>
      </c>
      <c r="M65" s="227" t="s">
        <v>18</v>
      </c>
      <c r="N65" s="445"/>
    </row>
    <row r="66" spans="1:14" s="67" customFormat="1">
      <c r="A66" s="443"/>
      <c r="B66" s="222" t="s">
        <v>19</v>
      </c>
      <c r="C66" s="223">
        <f t="shared" si="0"/>
        <v>43256</v>
      </c>
      <c r="D66" s="224">
        <v>0</v>
      </c>
      <c r="E66" s="226">
        <v>0</v>
      </c>
      <c r="F66" s="226">
        <v>0</v>
      </c>
      <c r="G66" s="226">
        <v>0</v>
      </c>
      <c r="H66" s="226">
        <v>43256</v>
      </c>
      <c r="I66" s="226">
        <v>0</v>
      </c>
      <c r="J66" s="226">
        <v>0</v>
      </c>
      <c r="K66" s="226">
        <v>0</v>
      </c>
      <c r="L66" s="226">
        <v>0</v>
      </c>
      <c r="M66" s="227" t="s">
        <v>299</v>
      </c>
      <c r="N66" s="445"/>
    </row>
    <row r="67" spans="1:14" s="67" customFormat="1">
      <c r="A67" s="446" t="s">
        <v>32</v>
      </c>
      <c r="B67" s="228" t="s">
        <v>14</v>
      </c>
      <c r="C67" s="229">
        <f t="shared" si="0"/>
        <v>29</v>
      </c>
      <c r="D67" s="230">
        <v>3</v>
      </c>
      <c r="E67" s="231">
        <v>0</v>
      </c>
      <c r="F67" s="230">
        <v>0</v>
      </c>
      <c r="G67" s="231">
        <v>0</v>
      </c>
      <c r="H67" s="231">
        <v>15</v>
      </c>
      <c r="I67" s="231">
        <v>6</v>
      </c>
      <c r="J67" s="230">
        <v>2</v>
      </c>
      <c r="K67" s="231">
        <v>0</v>
      </c>
      <c r="L67" s="232">
        <v>3</v>
      </c>
      <c r="M67" s="233" t="s">
        <v>15</v>
      </c>
      <c r="N67" s="448" t="s">
        <v>33</v>
      </c>
    </row>
    <row r="68" spans="1:14" s="67" customFormat="1">
      <c r="A68" s="446"/>
      <c r="B68" s="228" t="s">
        <v>17</v>
      </c>
      <c r="C68" s="229">
        <f t="shared" si="0"/>
        <v>931558</v>
      </c>
      <c r="D68" s="234">
        <v>78601</v>
      </c>
      <c r="E68" s="231">
        <v>0</v>
      </c>
      <c r="F68" s="230">
        <v>0</v>
      </c>
      <c r="G68" s="231">
        <v>0</v>
      </c>
      <c r="H68" s="231">
        <v>388148</v>
      </c>
      <c r="I68" s="231">
        <v>200796</v>
      </c>
      <c r="J68" s="230">
        <v>54420</v>
      </c>
      <c r="K68" s="231">
        <v>0</v>
      </c>
      <c r="L68" s="232">
        <v>209593</v>
      </c>
      <c r="M68" s="233" t="s">
        <v>18</v>
      </c>
      <c r="N68" s="388"/>
    </row>
    <row r="69" spans="1:14" s="67" customFormat="1">
      <c r="A69" s="446"/>
      <c r="B69" s="228" t="s">
        <v>19</v>
      </c>
      <c r="C69" s="229">
        <f t="shared" si="0"/>
        <v>508489</v>
      </c>
      <c r="D69" s="234">
        <v>23580</v>
      </c>
      <c r="E69" s="231">
        <v>0</v>
      </c>
      <c r="F69" s="230">
        <v>0</v>
      </c>
      <c r="G69" s="231">
        <v>0</v>
      </c>
      <c r="H69" s="231">
        <v>219768</v>
      </c>
      <c r="I69" s="231">
        <v>113679</v>
      </c>
      <c r="J69" s="230">
        <v>31124</v>
      </c>
      <c r="K69" s="231">
        <v>0</v>
      </c>
      <c r="L69" s="232">
        <v>120338</v>
      </c>
      <c r="M69" s="233" t="s">
        <v>299</v>
      </c>
      <c r="N69" s="449"/>
    </row>
    <row r="70" spans="1:14" s="67" customFormat="1">
      <c r="A70" s="443" t="s">
        <v>393</v>
      </c>
      <c r="B70" s="235" t="s">
        <v>14</v>
      </c>
      <c r="C70" s="223">
        <f t="shared" si="0"/>
        <v>4</v>
      </c>
      <c r="D70" s="236"/>
      <c r="E70" s="226"/>
      <c r="F70" s="226">
        <v>0</v>
      </c>
      <c r="G70" s="226">
        <v>0</v>
      </c>
      <c r="H70" s="226">
        <v>1</v>
      </c>
      <c r="I70" s="226">
        <v>0</v>
      </c>
      <c r="J70" s="226">
        <v>0</v>
      </c>
      <c r="K70" s="226">
        <v>1</v>
      </c>
      <c r="L70" s="226">
        <v>2</v>
      </c>
      <c r="M70" s="227" t="s">
        <v>15</v>
      </c>
      <c r="N70" s="445" t="s">
        <v>355</v>
      </c>
    </row>
    <row r="71" spans="1:14" s="67" customFormat="1">
      <c r="A71" s="443"/>
      <c r="B71" s="222" t="s">
        <v>17</v>
      </c>
      <c r="C71" s="223">
        <f>SUM(D71:L71)</f>
        <v>89347</v>
      </c>
      <c r="D71" s="224"/>
      <c r="E71" s="226"/>
      <c r="F71" s="226">
        <v>0</v>
      </c>
      <c r="G71" s="226">
        <v>0</v>
      </c>
      <c r="H71" s="226">
        <v>36278</v>
      </c>
      <c r="I71" s="226">
        <v>0</v>
      </c>
      <c r="J71" s="226">
        <v>0</v>
      </c>
      <c r="K71" s="226">
        <v>20145</v>
      </c>
      <c r="L71" s="226">
        <v>32924</v>
      </c>
      <c r="M71" s="227" t="s">
        <v>18</v>
      </c>
      <c r="N71" s="445"/>
    </row>
    <row r="72" spans="1:14" s="67" customFormat="1">
      <c r="A72" s="443"/>
      <c r="B72" s="222" t="s">
        <v>19</v>
      </c>
      <c r="C72" s="223">
        <f t="shared" si="0"/>
        <v>46858</v>
      </c>
      <c r="D72" s="224"/>
      <c r="E72" s="226"/>
      <c r="F72" s="226">
        <v>0</v>
      </c>
      <c r="G72" s="226">
        <v>0</v>
      </c>
      <c r="H72" s="226">
        <v>21607</v>
      </c>
      <c r="I72" s="226">
        <v>0</v>
      </c>
      <c r="J72" s="226">
        <v>0</v>
      </c>
      <c r="K72" s="226">
        <v>9154</v>
      </c>
      <c r="L72" s="226">
        <v>16097</v>
      </c>
      <c r="M72" s="227" t="s">
        <v>299</v>
      </c>
      <c r="N72" s="445"/>
    </row>
    <row r="73" spans="1:14" s="67" customFormat="1">
      <c r="A73" s="446" t="s">
        <v>34</v>
      </c>
      <c r="B73" s="228" t="s">
        <v>14</v>
      </c>
      <c r="C73" s="229">
        <f t="shared" si="0"/>
        <v>12</v>
      </c>
      <c r="D73" s="230">
        <v>0</v>
      </c>
      <c r="E73" s="231">
        <v>0</v>
      </c>
      <c r="F73" s="230">
        <v>0</v>
      </c>
      <c r="G73" s="231">
        <v>0</v>
      </c>
      <c r="H73" s="231">
        <v>12</v>
      </c>
      <c r="I73" s="231">
        <v>0</v>
      </c>
      <c r="J73" s="230">
        <v>0</v>
      </c>
      <c r="K73" s="231">
        <v>0</v>
      </c>
      <c r="L73" s="232">
        <v>0</v>
      </c>
      <c r="M73" s="233" t="s">
        <v>15</v>
      </c>
      <c r="N73" s="448" t="s">
        <v>35</v>
      </c>
    </row>
    <row r="74" spans="1:14" s="67" customFormat="1">
      <c r="A74" s="446"/>
      <c r="B74" s="228" t="s">
        <v>17</v>
      </c>
      <c r="C74" s="229">
        <f t="shared" si="0"/>
        <v>272438</v>
      </c>
      <c r="D74" s="234">
        <v>0</v>
      </c>
      <c r="E74" s="231">
        <v>0</v>
      </c>
      <c r="F74" s="230">
        <v>0</v>
      </c>
      <c r="G74" s="231">
        <v>0</v>
      </c>
      <c r="H74" s="231">
        <v>272438</v>
      </c>
      <c r="I74" s="231">
        <v>0</v>
      </c>
      <c r="J74" s="230">
        <v>0</v>
      </c>
      <c r="K74" s="231">
        <v>0</v>
      </c>
      <c r="L74" s="232">
        <v>0</v>
      </c>
      <c r="M74" s="233" t="s">
        <v>18</v>
      </c>
      <c r="N74" s="388"/>
    </row>
    <row r="75" spans="1:14" s="67" customFormat="1">
      <c r="A75" s="446"/>
      <c r="B75" s="228" t="s">
        <v>19</v>
      </c>
      <c r="C75" s="229">
        <f t="shared" ref="C75:C153" si="1">SUM(D75:L75)</f>
        <v>154140</v>
      </c>
      <c r="D75" s="234">
        <v>0</v>
      </c>
      <c r="E75" s="231">
        <v>0</v>
      </c>
      <c r="F75" s="230">
        <v>0</v>
      </c>
      <c r="G75" s="231">
        <v>0</v>
      </c>
      <c r="H75" s="231">
        <v>154140</v>
      </c>
      <c r="I75" s="231">
        <v>0</v>
      </c>
      <c r="J75" s="230">
        <v>0</v>
      </c>
      <c r="K75" s="231">
        <v>0</v>
      </c>
      <c r="L75" s="232">
        <v>0</v>
      </c>
      <c r="M75" s="233" t="s">
        <v>299</v>
      </c>
      <c r="N75" s="449"/>
    </row>
    <row r="76" spans="1:14" s="67" customFormat="1">
      <c r="A76" s="443" t="s">
        <v>36</v>
      </c>
      <c r="B76" s="235" t="s">
        <v>14</v>
      </c>
      <c r="C76" s="223">
        <f t="shared" si="1"/>
        <v>21</v>
      </c>
      <c r="D76" s="236">
        <v>0</v>
      </c>
      <c r="E76" s="226">
        <v>0</v>
      </c>
      <c r="F76" s="226">
        <v>0</v>
      </c>
      <c r="G76" s="226">
        <v>0</v>
      </c>
      <c r="H76" s="226">
        <v>4</v>
      </c>
      <c r="I76" s="226">
        <v>16</v>
      </c>
      <c r="J76" s="226">
        <v>0</v>
      </c>
      <c r="K76" s="226">
        <v>0</v>
      </c>
      <c r="L76" s="226">
        <v>1</v>
      </c>
      <c r="M76" s="227" t="s">
        <v>15</v>
      </c>
      <c r="N76" s="445" t="s">
        <v>37</v>
      </c>
    </row>
    <row r="77" spans="1:14" s="67" customFormat="1">
      <c r="A77" s="443"/>
      <c r="B77" s="222" t="s">
        <v>17</v>
      </c>
      <c r="C77" s="223">
        <f t="shared" si="1"/>
        <v>471035</v>
      </c>
      <c r="D77" s="224">
        <v>0</v>
      </c>
      <c r="E77" s="226">
        <v>0</v>
      </c>
      <c r="F77" s="226">
        <v>0</v>
      </c>
      <c r="G77" s="226">
        <v>0</v>
      </c>
      <c r="H77" s="226">
        <v>101912</v>
      </c>
      <c r="I77" s="226">
        <v>327129</v>
      </c>
      <c r="J77" s="226">
        <v>0</v>
      </c>
      <c r="K77" s="226">
        <v>0</v>
      </c>
      <c r="L77" s="226">
        <v>41994</v>
      </c>
      <c r="M77" s="227" t="s">
        <v>18</v>
      </c>
      <c r="N77" s="445"/>
    </row>
    <row r="78" spans="1:14" s="67" customFormat="1">
      <c r="A78" s="443"/>
      <c r="B78" s="222" t="s">
        <v>19</v>
      </c>
      <c r="C78" s="223">
        <f t="shared" si="1"/>
        <v>226304</v>
      </c>
      <c r="D78" s="224">
        <v>0</v>
      </c>
      <c r="E78" s="226">
        <v>0</v>
      </c>
      <c r="F78" s="226">
        <v>0</v>
      </c>
      <c r="G78" s="226">
        <v>0</v>
      </c>
      <c r="H78" s="226">
        <v>57653</v>
      </c>
      <c r="I78" s="226">
        <v>146250</v>
      </c>
      <c r="J78" s="226">
        <v>0</v>
      </c>
      <c r="K78" s="226">
        <v>0</v>
      </c>
      <c r="L78" s="226">
        <v>22401</v>
      </c>
      <c r="M78" s="227" t="s">
        <v>299</v>
      </c>
      <c r="N78" s="445"/>
    </row>
    <row r="79" spans="1:14" s="67" customFormat="1">
      <c r="A79" s="446" t="s">
        <v>38</v>
      </c>
      <c r="B79" s="228" t="s">
        <v>14</v>
      </c>
      <c r="C79" s="229">
        <f t="shared" si="1"/>
        <v>31</v>
      </c>
      <c r="D79" s="230">
        <v>0</v>
      </c>
      <c r="E79" s="231">
        <v>0</v>
      </c>
      <c r="F79" s="230">
        <v>15</v>
      </c>
      <c r="G79" s="231">
        <v>0</v>
      </c>
      <c r="H79" s="231">
        <v>1</v>
      </c>
      <c r="I79" s="231">
        <v>0</v>
      </c>
      <c r="J79" s="230">
        <v>2</v>
      </c>
      <c r="K79" s="231">
        <v>6</v>
      </c>
      <c r="L79" s="232">
        <v>7</v>
      </c>
      <c r="M79" s="233" t="s">
        <v>15</v>
      </c>
      <c r="N79" s="448" t="s">
        <v>394</v>
      </c>
    </row>
    <row r="80" spans="1:14" s="67" customFormat="1">
      <c r="A80" s="446"/>
      <c r="B80" s="228" t="s">
        <v>17</v>
      </c>
      <c r="C80" s="229">
        <f t="shared" si="1"/>
        <v>1053203</v>
      </c>
      <c r="D80" s="234">
        <v>0</v>
      </c>
      <c r="E80" s="231">
        <v>0</v>
      </c>
      <c r="F80" s="230">
        <v>890463</v>
      </c>
      <c r="G80" s="231">
        <v>0</v>
      </c>
      <c r="H80" s="231">
        <v>19808</v>
      </c>
      <c r="I80" s="231">
        <v>0</v>
      </c>
      <c r="J80" s="230">
        <v>22962</v>
      </c>
      <c r="K80" s="231">
        <v>66808</v>
      </c>
      <c r="L80" s="232">
        <v>53162</v>
      </c>
      <c r="M80" s="233" t="s">
        <v>18</v>
      </c>
      <c r="N80" s="388"/>
    </row>
    <row r="81" spans="1:14" s="67" customFormat="1">
      <c r="A81" s="446"/>
      <c r="B81" s="228" t="s">
        <v>19</v>
      </c>
      <c r="C81" s="229">
        <f t="shared" si="1"/>
        <v>406954</v>
      </c>
      <c r="D81" s="234">
        <v>0</v>
      </c>
      <c r="E81" s="231">
        <v>0</v>
      </c>
      <c r="F81" s="230">
        <v>322536</v>
      </c>
      <c r="G81" s="231">
        <v>0</v>
      </c>
      <c r="H81" s="231">
        <v>10369</v>
      </c>
      <c r="I81" s="231">
        <v>0</v>
      </c>
      <c r="J81" s="230">
        <v>11700</v>
      </c>
      <c r="K81" s="231">
        <v>34982</v>
      </c>
      <c r="L81" s="232">
        <v>27367</v>
      </c>
      <c r="M81" s="233" t="s">
        <v>299</v>
      </c>
      <c r="N81" s="449"/>
    </row>
    <row r="82" spans="1:14" s="67" customFormat="1">
      <c r="A82" s="443" t="s">
        <v>40</v>
      </c>
      <c r="B82" s="235" t="s">
        <v>14</v>
      </c>
      <c r="C82" s="223">
        <f t="shared" si="1"/>
        <v>18</v>
      </c>
      <c r="D82" s="236">
        <v>12</v>
      </c>
      <c r="E82" s="226">
        <v>0</v>
      </c>
      <c r="F82" s="226">
        <v>3</v>
      </c>
      <c r="G82" s="226">
        <v>0</v>
      </c>
      <c r="H82" s="226">
        <v>0</v>
      </c>
      <c r="I82" s="226">
        <v>0</v>
      </c>
      <c r="J82" s="226">
        <v>0</v>
      </c>
      <c r="K82" s="226">
        <v>3</v>
      </c>
      <c r="L82" s="226">
        <v>0</v>
      </c>
      <c r="M82" s="227" t="s">
        <v>15</v>
      </c>
      <c r="N82" s="445" t="s">
        <v>41</v>
      </c>
    </row>
    <row r="83" spans="1:14" s="67" customFormat="1">
      <c r="A83" s="443"/>
      <c r="B83" s="222" t="s">
        <v>17</v>
      </c>
      <c r="C83" s="223">
        <f t="shared" si="1"/>
        <v>284046</v>
      </c>
      <c r="D83" s="224">
        <v>61716</v>
      </c>
      <c r="E83" s="226">
        <v>0</v>
      </c>
      <c r="F83" s="226">
        <v>134697</v>
      </c>
      <c r="G83" s="226">
        <v>0</v>
      </c>
      <c r="H83" s="226">
        <v>0</v>
      </c>
      <c r="I83" s="226">
        <v>0</v>
      </c>
      <c r="J83" s="226">
        <v>0</v>
      </c>
      <c r="K83" s="226">
        <v>87633</v>
      </c>
      <c r="L83" s="226">
        <v>0</v>
      </c>
      <c r="M83" s="227" t="s">
        <v>18</v>
      </c>
      <c r="N83" s="445"/>
    </row>
    <row r="84" spans="1:14" s="67" customFormat="1">
      <c r="A84" s="443"/>
      <c r="B84" s="222" t="s">
        <v>19</v>
      </c>
      <c r="C84" s="223">
        <f t="shared" si="1"/>
        <v>93900</v>
      </c>
      <c r="D84" s="224">
        <v>18516</v>
      </c>
      <c r="E84" s="226">
        <v>0</v>
      </c>
      <c r="F84" s="226">
        <v>40410</v>
      </c>
      <c r="G84" s="226">
        <v>0</v>
      </c>
      <c r="H84" s="226">
        <v>0</v>
      </c>
      <c r="I84" s="226">
        <v>0</v>
      </c>
      <c r="J84" s="226">
        <v>0</v>
      </c>
      <c r="K84" s="226">
        <v>34974</v>
      </c>
      <c r="L84" s="226">
        <v>0</v>
      </c>
      <c r="M84" s="227" t="s">
        <v>299</v>
      </c>
      <c r="N84" s="445"/>
    </row>
    <row r="85" spans="1:14" s="67" customFormat="1">
      <c r="A85" s="446" t="s">
        <v>69</v>
      </c>
      <c r="B85" s="228" t="s">
        <v>14</v>
      </c>
      <c r="C85" s="229">
        <f t="shared" si="1"/>
        <v>31</v>
      </c>
      <c r="D85" s="230">
        <v>1</v>
      </c>
      <c r="E85" s="231">
        <v>0</v>
      </c>
      <c r="F85" s="230">
        <v>0</v>
      </c>
      <c r="G85" s="231">
        <v>9</v>
      </c>
      <c r="H85" s="231">
        <v>3</v>
      </c>
      <c r="I85" s="231">
        <v>12</v>
      </c>
      <c r="J85" s="230">
        <v>0</v>
      </c>
      <c r="K85" s="231">
        <v>4</v>
      </c>
      <c r="L85" s="232">
        <v>2</v>
      </c>
      <c r="M85" s="233" t="s">
        <v>15</v>
      </c>
      <c r="N85" s="448" t="s">
        <v>356</v>
      </c>
    </row>
    <row r="86" spans="1:14" s="67" customFormat="1">
      <c r="A86" s="446"/>
      <c r="B86" s="228" t="s">
        <v>17</v>
      </c>
      <c r="C86" s="229">
        <f t="shared" si="1"/>
        <v>885921</v>
      </c>
      <c r="D86" s="234">
        <v>8100</v>
      </c>
      <c r="E86" s="231">
        <v>0</v>
      </c>
      <c r="F86" s="230">
        <v>0</v>
      </c>
      <c r="G86" s="231">
        <v>6371</v>
      </c>
      <c r="H86" s="231">
        <v>93043</v>
      </c>
      <c r="I86" s="231">
        <v>398763</v>
      </c>
      <c r="J86" s="230">
        <v>0</v>
      </c>
      <c r="K86" s="231">
        <v>188409</v>
      </c>
      <c r="L86" s="232">
        <v>191235</v>
      </c>
      <c r="M86" s="233" t="s">
        <v>18</v>
      </c>
      <c r="N86" s="388"/>
    </row>
    <row r="87" spans="1:14" s="67" customFormat="1">
      <c r="A87" s="446"/>
      <c r="B87" s="228" t="s">
        <v>19</v>
      </c>
      <c r="C87" s="229">
        <f t="shared" si="1"/>
        <v>492057</v>
      </c>
      <c r="D87" s="234">
        <v>8100</v>
      </c>
      <c r="E87" s="231">
        <v>0</v>
      </c>
      <c r="F87" s="230">
        <v>0</v>
      </c>
      <c r="G87" s="231">
        <v>5175</v>
      </c>
      <c r="H87" s="231">
        <v>55963</v>
      </c>
      <c r="I87" s="231">
        <v>196647</v>
      </c>
      <c r="J87" s="230">
        <v>0</v>
      </c>
      <c r="K87" s="231">
        <v>100698</v>
      </c>
      <c r="L87" s="232">
        <v>125474</v>
      </c>
      <c r="M87" s="233" t="s">
        <v>299</v>
      </c>
      <c r="N87" s="449"/>
    </row>
    <row r="88" spans="1:14" s="67" customFormat="1">
      <c r="A88" s="443" t="s">
        <v>42</v>
      </c>
      <c r="B88" s="235" t="s">
        <v>14</v>
      </c>
      <c r="C88" s="223">
        <f t="shared" si="1"/>
        <v>83</v>
      </c>
      <c r="D88" s="236">
        <v>1</v>
      </c>
      <c r="E88" s="226">
        <v>0</v>
      </c>
      <c r="F88" s="226">
        <v>1</v>
      </c>
      <c r="G88" s="226">
        <v>0</v>
      </c>
      <c r="H88" s="226">
        <v>17</v>
      </c>
      <c r="I88" s="226">
        <v>27</v>
      </c>
      <c r="J88" s="226">
        <v>4</v>
      </c>
      <c r="K88" s="226">
        <v>11</v>
      </c>
      <c r="L88" s="226">
        <v>22</v>
      </c>
      <c r="M88" s="227" t="s">
        <v>15</v>
      </c>
      <c r="N88" s="445" t="s">
        <v>43</v>
      </c>
    </row>
    <row r="89" spans="1:14" s="67" customFormat="1">
      <c r="A89" s="443"/>
      <c r="B89" s="222" t="s">
        <v>17</v>
      </c>
      <c r="C89" s="223">
        <f t="shared" si="1"/>
        <v>5078484</v>
      </c>
      <c r="D89" s="224">
        <v>14859</v>
      </c>
      <c r="E89" s="226">
        <v>0</v>
      </c>
      <c r="F89" s="226">
        <v>44219</v>
      </c>
      <c r="G89" s="226">
        <v>0</v>
      </c>
      <c r="H89" s="226">
        <v>511269</v>
      </c>
      <c r="I89" s="226">
        <v>2648214</v>
      </c>
      <c r="J89" s="226">
        <v>66880</v>
      </c>
      <c r="K89" s="226">
        <v>303110</v>
      </c>
      <c r="L89" s="226">
        <v>1489933</v>
      </c>
      <c r="M89" s="227" t="s">
        <v>18</v>
      </c>
      <c r="N89" s="445"/>
    </row>
    <row r="90" spans="1:14" s="67" customFormat="1">
      <c r="A90" s="443"/>
      <c r="B90" s="222" t="s">
        <v>19</v>
      </c>
      <c r="C90" s="223">
        <f t="shared" si="1"/>
        <v>2752750</v>
      </c>
      <c r="D90" s="224">
        <v>6299</v>
      </c>
      <c r="E90" s="226">
        <v>0</v>
      </c>
      <c r="F90" s="226">
        <v>13265</v>
      </c>
      <c r="G90" s="226">
        <v>0</v>
      </c>
      <c r="H90" s="226">
        <v>294885</v>
      </c>
      <c r="I90" s="226">
        <v>1389592</v>
      </c>
      <c r="J90" s="226">
        <v>32634</v>
      </c>
      <c r="K90" s="226">
        <v>120690</v>
      </c>
      <c r="L90" s="226">
        <v>895385</v>
      </c>
      <c r="M90" s="227" t="s">
        <v>299</v>
      </c>
      <c r="N90" s="445"/>
    </row>
    <row r="91" spans="1:14" s="67" customFormat="1">
      <c r="A91" s="446" t="s">
        <v>44</v>
      </c>
      <c r="B91" s="228" t="s">
        <v>14</v>
      </c>
      <c r="C91" s="229">
        <f t="shared" si="1"/>
        <v>68</v>
      </c>
      <c r="D91" s="230">
        <v>2</v>
      </c>
      <c r="E91" s="231">
        <v>0</v>
      </c>
      <c r="F91" s="230">
        <v>28</v>
      </c>
      <c r="G91" s="231">
        <v>0</v>
      </c>
      <c r="H91" s="231">
        <v>1</v>
      </c>
      <c r="I91" s="231">
        <v>0</v>
      </c>
      <c r="J91" s="230">
        <v>1</v>
      </c>
      <c r="K91" s="231">
        <v>11</v>
      </c>
      <c r="L91" s="232">
        <v>25</v>
      </c>
      <c r="M91" s="233" t="s">
        <v>15</v>
      </c>
      <c r="N91" s="448" t="s">
        <v>45</v>
      </c>
    </row>
    <row r="92" spans="1:14" s="67" customFormat="1">
      <c r="A92" s="446"/>
      <c r="B92" s="228" t="s">
        <v>17</v>
      </c>
      <c r="C92" s="229">
        <f t="shared" si="1"/>
        <v>7526818</v>
      </c>
      <c r="D92" s="234">
        <v>3713</v>
      </c>
      <c r="E92" s="231">
        <v>0</v>
      </c>
      <c r="F92" s="230">
        <v>1732098</v>
      </c>
      <c r="G92" s="231">
        <v>0</v>
      </c>
      <c r="H92" s="231">
        <v>5555</v>
      </c>
      <c r="I92" s="231">
        <v>0</v>
      </c>
      <c r="J92" s="230">
        <v>2880</v>
      </c>
      <c r="K92" s="231">
        <v>1770177</v>
      </c>
      <c r="L92" s="232">
        <v>4012395</v>
      </c>
      <c r="M92" s="233" t="s">
        <v>18</v>
      </c>
      <c r="N92" s="388"/>
    </row>
    <row r="93" spans="1:14" s="67" customFormat="1">
      <c r="A93" s="446"/>
      <c r="B93" s="228" t="s">
        <v>19</v>
      </c>
      <c r="C93" s="229">
        <f t="shared" si="1"/>
        <v>4255796</v>
      </c>
      <c r="D93" s="234">
        <v>1624</v>
      </c>
      <c r="E93" s="231">
        <v>0</v>
      </c>
      <c r="F93" s="230">
        <v>542290</v>
      </c>
      <c r="G93" s="231">
        <v>0</v>
      </c>
      <c r="H93" s="231">
        <v>2739</v>
      </c>
      <c r="I93" s="231">
        <v>0</v>
      </c>
      <c r="J93" s="230">
        <v>1508</v>
      </c>
      <c r="K93" s="231">
        <v>1137021</v>
      </c>
      <c r="L93" s="232">
        <v>2570614</v>
      </c>
      <c r="M93" s="233" t="s">
        <v>299</v>
      </c>
      <c r="N93" s="449"/>
    </row>
    <row r="94" spans="1:14" s="67" customFormat="1">
      <c r="A94" s="443" t="s">
        <v>106</v>
      </c>
      <c r="B94" s="235" t="s">
        <v>14</v>
      </c>
      <c r="C94" s="223">
        <f t="shared" si="1"/>
        <v>95</v>
      </c>
      <c r="D94" s="236">
        <v>7</v>
      </c>
      <c r="E94" s="226">
        <v>0</v>
      </c>
      <c r="F94" s="226">
        <v>0</v>
      </c>
      <c r="G94" s="226">
        <v>9</v>
      </c>
      <c r="H94" s="226">
        <v>1</v>
      </c>
      <c r="I94" s="226">
        <v>23</v>
      </c>
      <c r="J94" s="226">
        <v>55</v>
      </c>
      <c r="K94" s="226">
        <v>0</v>
      </c>
      <c r="L94" s="226">
        <v>0</v>
      </c>
      <c r="M94" s="227" t="s">
        <v>15</v>
      </c>
      <c r="N94" s="445" t="s">
        <v>107</v>
      </c>
    </row>
    <row r="95" spans="1:14" s="67" customFormat="1">
      <c r="A95" s="443"/>
      <c r="B95" s="222" t="s">
        <v>17</v>
      </c>
      <c r="C95" s="223">
        <f t="shared" si="1"/>
        <v>55239</v>
      </c>
      <c r="D95" s="224">
        <v>469</v>
      </c>
      <c r="E95" s="226">
        <v>0</v>
      </c>
      <c r="F95" s="226">
        <v>0</v>
      </c>
      <c r="G95" s="226">
        <v>4482</v>
      </c>
      <c r="H95" s="226">
        <v>5053</v>
      </c>
      <c r="I95" s="226">
        <v>19190</v>
      </c>
      <c r="J95" s="226">
        <v>26045</v>
      </c>
      <c r="K95" s="226">
        <v>0</v>
      </c>
      <c r="L95" s="226">
        <v>0</v>
      </c>
      <c r="M95" s="227" t="s">
        <v>18</v>
      </c>
      <c r="N95" s="445"/>
    </row>
    <row r="96" spans="1:14" s="67" customFormat="1">
      <c r="A96" s="443"/>
      <c r="B96" s="222" t="s">
        <v>19</v>
      </c>
      <c r="C96" s="223">
        <f t="shared" si="1"/>
        <v>26283</v>
      </c>
      <c r="D96" s="224">
        <v>259</v>
      </c>
      <c r="E96" s="226">
        <v>0</v>
      </c>
      <c r="F96" s="226">
        <v>0</v>
      </c>
      <c r="G96" s="226">
        <v>1341</v>
      </c>
      <c r="H96" s="226">
        <v>3053</v>
      </c>
      <c r="I96" s="226">
        <v>7651</v>
      </c>
      <c r="J96" s="226">
        <v>13979</v>
      </c>
      <c r="K96" s="226">
        <v>0</v>
      </c>
      <c r="L96" s="226">
        <v>0</v>
      </c>
      <c r="M96" s="227" t="s">
        <v>299</v>
      </c>
      <c r="N96" s="445"/>
    </row>
    <row r="97" spans="1:14" s="67" customFormat="1">
      <c r="A97" s="446" t="s">
        <v>182</v>
      </c>
      <c r="B97" s="228" t="s">
        <v>14</v>
      </c>
      <c r="C97" s="229">
        <f t="shared" si="1"/>
        <v>6</v>
      </c>
      <c r="D97" s="230">
        <v>3</v>
      </c>
      <c r="E97" s="231">
        <v>0</v>
      </c>
      <c r="F97" s="230">
        <v>0</v>
      </c>
      <c r="G97" s="231">
        <v>0</v>
      </c>
      <c r="H97" s="231">
        <v>1</v>
      </c>
      <c r="I97" s="231">
        <v>0</v>
      </c>
      <c r="J97" s="230">
        <v>2</v>
      </c>
      <c r="K97" s="231">
        <v>0</v>
      </c>
      <c r="L97" s="232">
        <v>0</v>
      </c>
      <c r="M97" s="233" t="s">
        <v>15</v>
      </c>
      <c r="N97" s="448" t="s">
        <v>183</v>
      </c>
    </row>
    <row r="98" spans="1:14" s="67" customFormat="1">
      <c r="A98" s="446"/>
      <c r="B98" s="228" t="s">
        <v>17</v>
      </c>
      <c r="C98" s="229">
        <f t="shared" si="1"/>
        <v>18943</v>
      </c>
      <c r="D98" s="234">
        <v>7628</v>
      </c>
      <c r="E98" s="231">
        <v>0</v>
      </c>
      <c r="F98" s="230">
        <v>0</v>
      </c>
      <c r="G98" s="231">
        <v>0</v>
      </c>
      <c r="H98" s="231">
        <v>5555</v>
      </c>
      <c r="I98" s="231">
        <v>0</v>
      </c>
      <c r="J98" s="230">
        <v>5760</v>
      </c>
      <c r="K98" s="231">
        <v>0</v>
      </c>
      <c r="L98" s="232">
        <v>0</v>
      </c>
      <c r="M98" s="233" t="s">
        <v>18</v>
      </c>
      <c r="N98" s="388"/>
    </row>
    <row r="99" spans="1:14" s="67" customFormat="1">
      <c r="A99" s="455"/>
      <c r="B99" s="294" t="s">
        <v>19</v>
      </c>
      <c r="C99" s="295">
        <f t="shared" si="1"/>
        <v>9304</v>
      </c>
      <c r="D99" s="296">
        <v>3549</v>
      </c>
      <c r="E99" s="297">
        <v>0</v>
      </c>
      <c r="F99" s="298">
        <v>0</v>
      </c>
      <c r="G99" s="297">
        <v>0</v>
      </c>
      <c r="H99" s="297">
        <v>2739</v>
      </c>
      <c r="I99" s="297">
        <v>0</v>
      </c>
      <c r="J99" s="298">
        <v>3016</v>
      </c>
      <c r="K99" s="297">
        <v>0</v>
      </c>
      <c r="L99" s="299">
        <v>0</v>
      </c>
      <c r="M99" s="300" t="s">
        <v>299</v>
      </c>
      <c r="N99" s="423"/>
    </row>
    <row r="100" spans="1:14" s="67" customFormat="1">
      <c r="A100" s="453" t="s">
        <v>320</v>
      </c>
      <c r="B100" s="289" t="s">
        <v>14</v>
      </c>
      <c r="C100" s="290">
        <f t="shared" si="1"/>
        <v>1</v>
      </c>
      <c r="D100" s="291">
        <v>1</v>
      </c>
      <c r="E100" s="292">
        <v>0</v>
      </c>
      <c r="F100" s="292">
        <v>0</v>
      </c>
      <c r="G100" s="292">
        <v>0</v>
      </c>
      <c r="H100" s="292">
        <v>0</v>
      </c>
      <c r="I100" s="292">
        <v>0</v>
      </c>
      <c r="J100" s="292">
        <v>0</v>
      </c>
      <c r="K100" s="292">
        <v>0</v>
      </c>
      <c r="L100" s="292">
        <v>0</v>
      </c>
      <c r="M100" s="293" t="s">
        <v>15</v>
      </c>
      <c r="N100" s="454" t="s">
        <v>325</v>
      </c>
    </row>
    <row r="101" spans="1:14" s="67" customFormat="1">
      <c r="A101" s="443"/>
      <c r="B101" s="222" t="s">
        <v>17</v>
      </c>
      <c r="C101" s="223">
        <f t="shared" si="1"/>
        <v>2975</v>
      </c>
      <c r="D101" s="224">
        <v>2975</v>
      </c>
      <c r="E101" s="226">
        <v>0</v>
      </c>
      <c r="F101" s="226">
        <v>0</v>
      </c>
      <c r="G101" s="226">
        <v>0</v>
      </c>
      <c r="H101" s="226">
        <v>0</v>
      </c>
      <c r="I101" s="226">
        <v>0</v>
      </c>
      <c r="J101" s="226">
        <v>0</v>
      </c>
      <c r="K101" s="226">
        <v>0</v>
      </c>
      <c r="L101" s="226">
        <v>0</v>
      </c>
      <c r="M101" s="227" t="s">
        <v>18</v>
      </c>
      <c r="N101" s="445"/>
    </row>
    <row r="102" spans="1:14" s="67" customFormat="1">
      <c r="A102" s="443"/>
      <c r="B102" s="222" t="s">
        <v>19</v>
      </c>
      <c r="C102" s="223">
        <f t="shared" si="1"/>
        <v>1523</v>
      </c>
      <c r="D102" s="224">
        <v>1523</v>
      </c>
      <c r="E102" s="226">
        <v>0</v>
      </c>
      <c r="F102" s="226">
        <v>0</v>
      </c>
      <c r="G102" s="226">
        <v>0</v>
      </c>
      <c r="H102" s="226">
        <v>0</v>
      </c>
      <c r="I102" s="226">
        <v>0</v>
      </c>
      <c r="J102" s="226">
        <v>0</v>
      </c>
      <c r="K102" s="226">
        <v>0</v>
      </c>
      <c r="L102" s="226">
        <v>0</v>
      </c>
      <c r="M102" s="227" t="s">
        <v>299</v>
      </c>
      <c r="N102" s="445"/>
    </row>
    <row r="103" spans="1:14" s="67" customFormat="1">
      <c r="A103" s="446" t="s">
        <v>395</v>
      </c>
      <c r="B103" s="228" t="s">
        <v>14</v>
      </c>
      <c r="C103" s="229">
        <f t="shared" si="1"/>
        <v>3</v>
      </c>
      <c r="D103" s="230">
        <v>0</v>
      </c>
      <c r="E103" s="231">
        <v>0</v>
      </c>
      <c r="F103" s="230">
        <v>0</v>
      </c>
      <c r="G103" s="231">
        <v>0</v>
      </c>
      <c r="H103" s="231">
        <v>3</v>
      </c>
      <c r="I103" s="231">
        <v>0</v>
      </c>
      <c r="J103" s="230">
        <v>0</v>
      </c>
      <c r="K103" s="231">
        <v>0</v>
      </c>
      <c r="L103" s="232">
        <v>0</v>
      </c>
      <c r="M103" s="233" t="s">
        <v>15</v>
      </c>
      <c r="N103" s="448" t="s">
        <v>357</v>
      </c>
    </row>
    <row r="104" spans="1:14" s="67" customFormat="1">
      <c r="A104" s="446"/>
      <c r="B104" s="228" t="s">
        <v>17</v>
      </c>
      <c r="C104" s="229">
        <f t="shared" si="1"/>
        <v>109998</v>
      </c>
      <c r="D104" s="234">
        <v>0</v>
      </c>
      <c r="E104" s="231">
        <v>0</v>
      </c>
      <c r="F104" s="230">
        <v>0</v>
      </c>
      <c r="G104" s="231">
        <v>0</v>
      </c>
      <c r="H104" s="231">
        <v>109998</v>
      </c>
      <c r="I104" s="231">
        <v>0</v>
      </c>
      <c r="J104" s="230">
        <v>0</v>
      </c>
      <c r="K104" s="231">
        <v>0</v>
      </c>
      <c r="L104" s="232">
        <v>0</v>
      </c>
      <c r="M104" s="233" t="s">
        <v>18</v>
      </c>
      <c r="N104" s="388"/>
    </row>
    <row r="105" spans="1:14" s="67" customFormat="1">
      <c r="A105" s="446"/>
      <c r="B105" s="228" t="s">
        <v>19</v>
      </c>
      <c r="C105" s="229">
        <f t="shared" si="1"/>
        <v>69837</v>
      </c>
      <c r="D105" s="234">
        <v>0</v>
      </c>
      <c r="E105" s="231">
        <v>0</v>
      </c>
      <c r="F105" s="230">
        <v>0</v>
      </c>
      <c r="G105" s="231">
        <v>0</v>
      </c>
      <c r="H105" s="231">
        <v>69837</v>
      </c>
      <c r="I105" s="231">
        <v>0</v>
      </c>
      <c r="J105" s="230">
        <v>0</v>
      </c>
      <c r="K105" s="231">
        <v>0</v>
      </c>
      <c r="L105" s="232">
        <v>0</v>
      </c>
      <c r="M105" s="233" t="s">
        <v>299</v>
      </c>
      <c r="N105" s="449"/>
    </row>
    <row r="106" spans="1:14" s="67" customFormat="1">
      <c r="A106" s="443" t="s">
        <v>387</v>
      </c>
      <c r="B106" s="235" t="s">
        <v>14</v>
      </c>
      <c r="C106" s="223">
        <f t="shared" si="1"/>
        <v>5</v>
      </c>
      <c r="D106" s="236">
        <v>0</v>
      </c>
      <c r="E106" s="226">
        <v>0</v>
      </c>
      <c r="F106" s="226">
        <v>0</v>
      </c>
      <c r="G106" s="226">
        <v>5</v>
      </c>
      <c r="H106" s="226">
        <v>0</v>
      </c>
      <c r="I106" s="226">
        <v>0</v>
      </c>
      <c r="J106" s="226">
        <v>0</v>
      </c>
      <c r="K106" s="226">
        <v>0</v>
      </c>
      <c r="L106" s="226">
        <v>0</v>
      </c>
      <c r="M106" s="227" t="s">
        <v>15</v>
      </c>
      <c r="N106" s="445" t="s">
        <v>388</v>
      </c>
    </row>
    <row r="107" spans="1:14" s="67" customFormat="1">
      <c r="A107" s="443"/>
      <c r="B107" s="222" t="s">
        <v>17</v>
      </c>
      <c r="C107" s="223">
        <f t="shared" si="1"/>
        <v>2370</v>
      </c>
      <c r="D107" s="224">
        <v>0</v>
      </c>
      <c r="E107" s="226">
        <v>0</v>
      </c>
      <c r="F107" s="226">
        <v>0</v>
      </c>
      <c r="G107" s="226">
        <v>2370</v>
      </c>
      <c r="H107" s="226">
        <v>0</v>
      </c>
      <c r="I107" s="226">
        <v>0</v>
      </c>
      <c r="J107" s="226">
        <v>0</v>
      </c>
      <c r="K107" s="226">
        <v>0</v>
      </c>
      <c r="L107" s="226">
        <v>0</v>
      </c>
      <c r="M107" s="227" t="s">
        <v>18</v>
      </c>
      <c r="N107" s="445"/>
    </row>
    <row r="108" spans="1:14" s="67" customFormat="1">
      <c r="A108" s="443"/>
      <c r="B108" s="222" t="s">
        <v>19</v>
      </c>
      <c r="C108" s="223">
        <f t="shared" si="1"/>
        <v>715</v>
      </c>
      <c r="D108" s="224">
        <v>0</v>
      </c>
      <c r="E108" s="226">
        <v>0</v>
      </c>
      <c r="F108" s="226">
        <v>0</v>
      </c>
      <c r="G108" s="226">
        <v>715</v>
      </c>
      <c r="H108" s="226">
        <v>0</v>
      </c>
      <c r="I108" s="226">
        <v>0</v>
      </c>
      <c r="J108" s="226">
        <v>0</v>
      </c>
      <c r="K108" s="226">
        <v>0</v>
      </c>
      <c r="L108" s="226">
        <v>0</v>
      </c>
      <c r="M108" s="227" t="s">
        <v>299</v>
      </c>
      <c r="N108" s="445"/>
    </row>
    <row r="109" spans="1:14" s="67" customFormat="1">
      <c r="A109" s="446" t="s">
        <v>322</v>
      </c>
      <c r="B109" s="228" t="s">
        <v>14</v>
      </c>
      <c r="C109" s="229">
        <f t="shared" si="1"/>
        <v>55</v>
      </c>
      <c r="D109" s="230">
        <v>0</v>
      </c>
      <c r="E109" s="231">
        <v>0</v>
      </c>
      <c r="F109" s="230">
        <v>0</v>
      </c>
      <c r="G109" s="231">
        <v>41</v>
      </c>
      <c r="H109" s="231">
        <v>0</v>
      </c>
      <c r="I109" s="231">
        <v>0</v>
      </c>
      <c r="J109" s="230">
        <v>14</v>
      </c>
      <c r="K109" s="231">
        <v>0</v>
      </c>
      <c r="L109" s="232">
        <v>0</v>
      </c>
      <c r="M109" s="233" t="s">
        <v>15</v>
      </c>
      <c r="N109" s="448" t="s">
        <v>321</v>
      </c>
    </row>
    <row r="110" spans="1:14" s="67" customFormat="1">
      <c r="A110" s="446"/>
      <c r="B110" s="228" t="s">
        <v>17</v>
      </c>
      <c r="C110" s="229">
        <f t="shared" si="1"/>
        <v>23841</v>
      </c>
      <c r="D110" s="234">
        <v>0</v>
      </c>
      <c r="E110" s="231">
        <v>0</v>
      </c>
      <c r="F110" s="230">
        <v>0</v>
      </c>
      <c r="G110" s="231">
        <v>20459</v>
      </c>
      <c r="H110" s="231">
        <v>0</v>
      </c>
      <c r="I110" s="231">
        <v>0</v>
      </c>
      <c r="J110" s="230">
        <v>3382</v>
      </c>
      <c r="K110" s="231">
        <v>0</v>
      </c>
      <c r="L110" s="232">
        <v>0</v>
      </c>
      <c r="M110" s="233" t="s">
        <v>18</v>
      </c>
      <c r="N110" s="388"/>
    </row>
    <row r="111" spans="1:14" s="67" customFormat="1">
      <c r="A111" s="446"/>
      <c r="B111" s="228" t="s">
        <v>19</v>
      </c>
      <c r="C111" s="229">
        <f t="shared" si="1"/>
        <v>15931</v>
      </c>
      <c r="D111" s="234">
        <v>0</v>
      </c>
      <c r="E111" s="231">
        <v>0</v>
      </c>
      <c r="F111" s="230">
        <v>0</v>
      </c>
      <c r="G111" s="231">
        <v>13284</v>
      </c>
      <c r="H111" s="231">
        <v>0</v>
      </c>
      <c r="I111" s="231">
        <v>0</v>
      </c>
      <c r="J111" s="230">
        <v>2647</v>
      </c>
      <c r="K111" s="231">
        <v>0</v>
      </c>
      <c r="L111" s="232">
        <v>0</v>
      </c>
      <c r="M111" s="233" t="s">
        <v>299</v>
      </c>
      <c r="N111" s="449"/>
    </row>
    <row r="112" spans="1:14" s="67" customFormat="1">
      <c r="A112" s="443" t="s">
        <v>46</v>
      </c>
      <c r="B112" s="235" t="s">
        <v>14</v>
      </c>
      <c r="C112" s="223">
        <f t="shared" si="1"/>
        <v>426</v>
      </c>
      <c r="D112" s="236">
        <v>17</v>
      </c>
      <c r="E112" s="226">
        <v>0</v>
      </c>
      <c r="F112" s="226">
        <v>7</v>
      </c>
      <c r="G112" s="226">
        <v>0</v>
      </c>
      <c r="H112" s="226">
        <v>67</v>
      </c>
      <c r="I112" s="226">
        <v>222</v>
      </c>
      <c r="J112" s="226">
        <v>4</v>
      </c>
      <c r="K112" s="226">
        <v>47</v>
      </c>
      <c r="L112" s="226">
        <v>62</v>
      </c>
      <c r="M112" s="227" t="s">
        <v>15</v>
      </c>
      <c r="N112" s="445" t="s">
        <v>47</v>
      </c>
    </row>
    <row r="113" spans="1:14" s="67" customFormat="1">
      <c r="A113" s="443"/>
      <c r="B113" s="222" t="s">
        <v>17</v>
      </c>
      <c r="C113" s="223">
        <f t="shared" si="1"/>
        <v>21939411</v>
      </c>
      <c r="D113" s="224">
        <v>250546</v>
      </c>
      <c r="E113" s="226">
        <v>0</v>
      </c>
      <c r="F113" s="226">
        <v>374280</v>
      </c>
      <c r="G113" s="226">
        <v>0</v>
      </c>
      <c r="H113" s="226">
        <v>2080427</v>
      </c>
      <c r="I113" s="226">
        <v>12947001</v>
      </c>
      <c r="J113" s="226">
        <v>88379</v>
      </c>
      <c r="K113" s="226">
        <v>1010903</v>
      </c>
      <c r="L113" s="226">
        <v>5187875</v>
      </c>
      <c r="M113" s="227" t="s">
        <v>18</v>
      </c>
      <c r="N113" s="445"/>
    </row>
    <row r="114" spans="1:14" s="67" customFormat="1">
      <c r="A114" s="443"/>
      <c r="B114" s="222" t="s">
        <v>19</v>
      </c>
      <c r="C114" s="223">
        <f t="shared" si="1"/>
        <v>12136527</v>
      </c>
      <c r="D114" s="224">
        <v>196536</v>
      </c>
      <c r="E114" s="226">
        <v>0</v>
      </c>
      <c r="F114" s="226">
        <v>114464</v>
      </c>
      <c r="G114" s="226">
        <v>0</v>
      </c>
      <c r="H114" s="226">
        <v>1180231</v>
      </c>
      <c r="I114" s="226">
        <v>6812714</v>
      </c>
      <c r="J114" s="226">
        <v>43068</v>
      </c>
      <c r="K114" s="226">
        <v>504980</v>
      </c>
      <c r="L114" s="226">
        <v>3284534</v>
      </c>
      <c r="M114" s="227" t="s">
        <v>299</v>
      </c>
      <c r="N114" s="445"/>
    </row>
    <row r="115" spans="1:14" s="67" customFormat="1">
      <c r="A115" s="446" t="s">
        <v>214</v>
      </c>
      <c r="B115" s="228" t="s">
        <v>14</v>
      </c>
      <c r="C115" s="229">
        <f t="shared" si="1"/>
        <v>39</v>
      </c>
      <c r="D115" s="230">
        <v>2</v>
      </c>
      <c r="E115" s="231">
        <v>0</v>
      </c>
      <c r="F115" s="230">
        <v>0</v>
      </c>
      <c r="G115" s="231">
        <v>0</v>
      </c>
      <c r="H115" s="231">
        <v>0</v>
      </c>
      <c r="I115" s="231">
        <v>37</v>
      </c>
      <c r="J115" s="230">
        <v>0</v>
      </c>
      <c r="K115" s="231">
        <v>0</v>
      </c>
      <c r="L115" s="232">
        <v>0</v>
      </c>
      <c r="M115" s="233" t="s">
        <v>15</v>
      </c>
      <c r="N115" s="448" t="s">
        <v>327</v>
      </c>
    </row>
    <row r="116" spans="1:14" s="67" customFormat="1">
      <c r="A116" s="446"/>
      <c r="B116" s="228" t="s">
        <v>17</v>
      </c>
      <c r="C116" s="229">
        <f t="shared" si="1"/>
        <v>2226277</v>
      </c>
      <c r="D116" s="234">
        <v>16510</v>
      </c>
      <c r="E116" s="231">
        <v>0</v>
      </c>
      <c r="F116" s="230">
        <v>0</v>
      </c>
      <c r="G116" s="231">
        <v>0</v>
      </c>
      <c r="H116" s="231">
        <v>0</v>
      </c>
      <c r="I116" s="231">
        <v>2209767</v>
      </c>
      <c r="J116" s="230">
        <v>0</v>
      </c>
      <c r="K116" s="231">
        <v>0</v>
      </c>
      <c r="L116" s="232">
        <v>0</v>
      </c>
      <c r="M116" s="233" t="s">
        <v>18</v>
      </c>
      <c r="N116" s="388"/>
    </row>
    <row r="117" spans="1:14" s="67" customFormat="1">
      <c r="A117" s="446"/>
      <c r="B117" s="228" t="s">
        <v>19</v>
      </c>
      <c r="C117" s="229">
        <f t="shared" si="1"/>
        <v>944317</v>
      </c>
      <c r="D117" s="234">
        <v>7932</v>
      </c>
      <c r="E117" s="231">
        <v>0</v>
      </c>
      <c r="F117" s="230">
        <v>0</v>
      </c>
      <c r="G117" s="231">
        <v>0</v>
      </c>
      <c r="H117" s="231">
        <v>0</v>
      </c>
      <c r="I117" s="231">
        <v>936385</v>
      </c>
      <c r="J117" s="230">
        <v>0</v>
      </c>
      <c r="K117" s="231">
        <v>0</v>
      </c>
      <c r="L117" s="232">
        <v>0</v>
      </c>
      <c r="M117" s="233" t="s">
        <v>299</v>
      </c>
      <c r="N117" s="449"/>
    </row>
    <row r="118" spans="1:14" s="67" customFormat="1">
      <c r="A118" s="443" t="s">
        <v>48</v>
      </c>
      <c r="B118" s="235" t="s">
        <v>14</v>
      </c>
      <c r="C118" s="223">
        <f t="shared" si="1"/>
        <v>7</v>
      </c>
      <c r="D118" s="236">
        <v>2</v>
      </c>
      <c r="E118" s="226">
        <v>0</v>
      </c>
      <c r="F118" s="226">
        <v>1</v>
      </c>
      <c r="G118" s="226">
        <v>0</v>
      </c>
      <c r="H118" s="226">
        <v>1</v>
      </c>
      <c r="I118" s="226">
        <v>0</v>
      </c>
      <c r="J118" s="226">
        <v>0</v>
      </c>
      <c r="K118" s="226">
        <v>0</v>
      </c>
      <c r="L118" s="226">
        <v>3</v>
      </c>
      <c r="M118" s="227" t="s">
        <v>15</v>
      </c>
      <c r="N118" s="445" t="s">
        <v>49</v>
      </c>
    </row>
    <row r="119" spans="1:14" s="67" customFormat="1">
      <c r="A119" s="443"/>
      <c r="B119" s="222" t="s">
        <v>17</v>
      </c>
      <c r="C119" s="223">
        <f t="shared" si="1"/>
        <v>250608</v>
      </c>
      <c r="D119" s="224">
        <v>17427</v>
      </c>
      <c r="E119" s="226">
        <v>0</v>
      </c>
      <c r="F119" s="226">
        <v>62134</v>
      </c>
      <c r="G119" s="226">
        <v>0</v>
      </c>
      <c r="H119" s="226">
        <v>91373</v>
      </c>
      <c r="I119" s="226">
        <v>0</v>
      </c>
      <c r="J119" s="226">
        <v>0</v>
      </c>
      <c r="K119" s="226">
        <v>0</v>
      </c>
      <c r="L119" s="226">
        <v>79674</v>
      </c>
      <c r="M119" s="227" t="s">
        <v>18</v>
      </c>
      <c r="N119" s="445"/>
    </row>
    <row r="120" spans="1:14" s="67" customFormat="1">
      <c r="A120" s="443"/>
      <c r="B120" s="222" t="s">
        <v>19</v>
      </c>
      <c r="C120" s="223">
        <f t="shared" si="1"/>
        <v>119997</v>
      </c>
      <c r="D120" s="224">
        <v>9836</v>
      </c>
      <c r="E120" s="226">
        <v>0</v>
      </c>
      <c r="F120" s="226">
        <v>19749</v>
      </c>
      <c r="G120" s="226">
        <v>0</v>
      </c>
      <c r="H120" s="226">
        <v>58745</v>
      </c>
      <c r="I120" s="226">
        <v>0</v>
      </c>
      <c r="J120" s="226">
        <v>0</v>
      </c>
      <c r="K120" s="226">
        <v>0</v>
      </c>
      <c r="L120" s="226">
        <v>31667</v>
      </c>
      <c r="M120" s="227" t="s">
        <v>299</v>
      </c>
      <c r="N120" s="445"/>
    </row>
    <row r="121" spans="1:14" s="67" customFormat="1">
      <c r="A121" s="446" t="s">
        <v>221</v>
      </c>
      <c r="B121" s="228" t="s">
        <v>14</v>
      </c>
      <c r="C121" s="229">
        <f t="shared" si="1"/>
        <v>41</v>
      </c>
      <c r="D121" s="230">
        <v>1</v>
      </c>
      <c r="E121" s="231">
        <v>0</v>
      </c>
      <c r="F121" s="230">
        <v>0</v>
      </c>
      <c r="G121" s="231">
        <v>0</v>
      </c>
      <c r="H121" s="231">
        <v>3</v>
      </c>
      <c r="I121" s="231">
        <v>31</v>
      </c>
      <c r="J121" s="230">
        <v>4</v>
      </c>
      <c r="K121" s="231">
        <v>0</v>
      </c>
      <c r="L121" s="232">
        <v>2</v>
      </c>
      <c r="M121" s="233" t="s">
        <v>15</v>
      </c>
      <c r="N121" s="448" t="s">
        <v>220</v>
      </c>
    </row>
    <row r="122" spans="1:14" s="67" customFormat="1">
      <c r="A122" s="446"/>
      <c r="B122" s="228" t="s">
        <v>17</v>
      </c>
      <c r="C122" s="229">
        <f t="shared" si="1"/>
        <v>1531699</v>
      </c>
      <c r="D122" s="234">
        <v>9611</v>
      </c>
      <c r="E122" s="231">
        <v>0</v>
      </c>
      <c r="F122" s="230">
        <v>0</v>
      </c>
      <c r="G122" s="231">
        <v>0</v>
      </c>
      <c r="H122" s="231">
        <v>143100</v>
      </c>
      <c r="I122" s="231">
        <v>1274714</v>
      </c>
      <c r="J122" s="230">
        <v>58026</v>
      </c>
      <c r="K122" s="231">
        <v>0</v>
      </c>
      <c r="L122" s="232">
        <v>46248</v>
      </c>
      <c r="M122" s="233" t="s">
        <v>18</v>
      </c>
      <c r="N122" s="388"/>
    </row>
    <row r="123" spans="1:14" s="67" customFormat="1">
      <c r="A123" s="446"/>
      <c r="B123" s="228" t="s">
        <v>19</v>
      </c>
      <c r="C123" s="229">
        <f t="shared" si="1"/>
        <v>690940</v>
      </c>
      <c r="D123" s="234">
        <v>4260</v>
      </c>
      <c r="E123" s="231">
        <v>0</v>
      </c>
      <c r="F123" s="230">
        <v>0</v>
      </c>
      <c r="G123" s="231">
        <v>0</v>
      </c>
      <c r="H123" s="231">
        <v>84932</v>
      </c>
      <c r="I123" s="231">
        <v>556971</v>
      </c>
      <c r="J123" s="230">
        <v>25804</v>
      </c>
      <c r="K123" s="231">
        <v>0</v>
      </c>
      <c r="L123" s="232">
        <v>18973</v>
      </c>
      <c r="M123" s="233" t="s">
        <v>299</v>
      </c>
      <c r="N123" s="449"/>
    </row>
    <row r="124" spans="1:14" s="67" customFormat="1">
      <c r="A124" s="443" t="s">
        <v>70</v>
      </c>
      <c r="B124" s="235" t="s">
        <v>14</v>
      </c>
      <c r="C124" s="223">
        <f t="shared" si="1"/>
        <v>3</v>
      </c>
      <c r="D124" s="236">
        <v>1</v>
      </c>
      <c r="E124" s="226">
        <v>0</v>
      </c>
      <c r="F124" s="226">
        <v>0</v>
      </c>
      <c r="G124" s="226">
        <v>0</v>
      </c>
      <c r="H124" s="226">
        <v>2</v>
      </c>
      <c r="I124" s="226">
        <v>0</v>
      </c>
      <c r="J124" s="226">
        <v>0</v>
      </c>
      <c r="K124" s="226">
        <v>0</v>
      </c>
      <c r="L124" s="226">
        <v>0</v>
      </c>
      <c r="M124" s="227" t="s">
        <v>15</v>
      </c>
      <c r="N124" s="445" t="s">
        <v>71</v>
      </c>
    </row>
    <row r="125" spans="1:14" s="67" customFormat="1">
      <c r="A125" s="443"/>
      <c r="B125" s="222" t="s">
        <v>17</v>
      </c>
      <c r="C125" s="223">
        <f t="shared" si="1"/>
        <v>82306</v>
      </c>
      <c r="D125" s="224">
        <v>11918</v>
      </c>
      <c r="E125" s="226">
        <v>0</v>
      </c>
      <c r="F125" s="226">
        <v>0</v>
      </c>
      <c r="G125" s="226">
        <v>0</v>
      </c>
      <c r="H125" s="226">
        <v>70388</v>
      </c>
      <c r="I125" s="226">
        <v>0</v>
      </c>
      <c r="J125" s="226">
        <v>0</v>
      </c>
      <c r="K125" s="226">
        <v>0</v>
      </c>
      <c r="L125" s="226">
        <v>0</v>
      </c>
      <c r="M125" s="227" t="s">
        <v>18</v>
      </c>
      <c r="N125" s="445"/>
    </row>
    <row r="126" spans="1:14" s="67" customFormat="1">
      <c r="A126" s="443"/>
      <c r="B126" s="222" t="s">
        <v>19</v>
      </c>
      <c r="C126" s="223">
        <f t="shared" si="1"/>
        <v>48118</v>
      </c>
      <c r="D126" s="224">
        <v>6268</v>
      </c>
      <c r="E126" s="226">
        <v>0</v>
      </c>
      <c r="F126" s="226">
        <v>0</v>
      </c>
      <c r="G126" s="226">
        <v>0</v>
      </c>
      <c r="H126" s="226">
        <v>41850</v>
      </c>
      <c r="I126" s="226">
        <v>0</v>
      </c>
      <c r="J126" s="226">
        <v>0</v>
      </c>
      <c r="K126" s="226">
        <v>0</v>
      </c>
      <c r="L126" s="226">
        <v>0</v>
      </c>
      <c r="M126" s="227" t="s">
        <v>299</v>
      </c>
      <c r="N126" s="445"/>
    </row>
    <row r="127" spans="1:14" s="67" customFormat="1">
      <c r="A127" s="446" t="s">
        <v>50</v>
      </c>
      <c r="B127" s="228" t="s">
        <v>14</v>
      </c>
      <c r="C127" s="229">
        <f t="shared" si="1"/>
        <v>13</v>
      </c>
      <c r="D127" s="230">
        <v>0</v>
      </c>
      <c r="E127" s="231">
        <v>0</v>
      </c>
      <c r="F127" s="230">
        <v>0</v>
      </c>
      <c r="G127" s="231">
        <v>0</v>
      </c>
      <c r="H127" s="231">
        <v>0</v>
      </c>
      <c r="I127" s="231">
        <v>8</v>
      </c>
      <c r="J127" s="230">
        <v>1</v>
      </c>
      <c r="K127" s="231">
        <v>3</v>
      </c>
      <c r="L127" s="232">
        <v>1</v>
      </c>
      <c r="M127" s="233" t="s">
        <v>15</v>
      </c>
      <c r="N127" s="448" t="s">
        <v>51</v>
      </c>
    </row>
    <row r="128" spans="1:14" s="67" customFormat="1">
      <c r="A128" s="446"/>
      <c r="B128" s="228" t="s">
        <v>17</v>
      </c>
      <c r="C128" s="229">
        <f t="shared" si="1"/>
        <v>981326</v>
      </c>
      <c r="D128" s="234">
        <v>0</v>
      </c>
      <c r="E128" s="231">
        <v>0</v>
      </c>
      <c r="F128" s="230">
        <v>0</v>
      </c>
      <c r="G128" s="231">
        <v>0</v>
      </c>
      <c r="H128" s="231">
        <v>0</v>
      </c>
      <c r="I128" s="231">
        <v>898290</v>
      </c>
      <c r="J128" s="230">
        <v>1409</v>
      </c>
      <c r="K128" s="231">
        <v>51386</v>
      </c>
      <c r="L128" s="232">
        <v>30241</v>
      </c>
      <c r="M128" s="233" t="s">
        <v>18</v>
      </c>
      <c r="N128" s="388"/>
    </row>
    <row r="129" spans="1:14" s="67" customFormat="1">
      <c r="A129" s="446"/>
      <c r="B129" s="228" t="s">
        <v>19</v>
      </c>
      <c r="C129" s="229">
        <f t="shared" si="1"/>
        <v>585684</v>
      </c>
      <c r="D129" s="234">
        <v>0</v>
      </c>
      <c r="E129" s="231">
        <v>0</v>
      </c>
      <c r="F129" s="230">
        <v>0</v>
      </c>
      <c r="G129" s="231">
        <v>0</v>
      </c>
      <c r="H129" s="231">
        <v>0</v>
      </c>
      <c r="I129" s="231">
        <v>546240</v>
      </c>
      <c r="J129" s="230">
        <v>832</v>
      </c>
      <c r="K129" s="231">
        <v>22962</v>
      </c>
      <c r="L129" s="232">
        <v>15650</v>
      </c>
      <c r="M129" s="233" t="s">
        <v>299</v>
      </c>
      <c r="N129" s="449"/>
    </row>
    <row r="130" spans="1:14" s="67" customFormat="1">
      <c r="A130" s="443" t="s">
        <v>396</v>
      </c>
      <c r="B130" s="235" t="s">
        <v>14</v>
      </c>
      <c r="C130" s="223">
        <f t="shared" si="1"/>
        <v>1</v>
      </c>
      <c r="D130" s="236">
        <v>0</v>
      </c>
      <c r="E130" s="226">
        <v>0</v>
      </c>
      <c r="F130" s="226">
        <v>0</v>
      </c>
      <c r="G130" s="226">
        <v>0</v>
      </c>
      <c r="H130" s="226">
        <v>1</v>
      </c>
      <c r="I130" s="226">
        <v>0</v>
      </c>
      <c r="J130" s="226">
        <v>0</v>
      </c>
      <c r="K130" s="226">
        <v>0</v>
      </c>
      <c r="L130" s="226">
        <v>0</v>
      </c>
      <c r="M130" s="227" t="s">
        <v>15</v>
      </c>
      <c r="N130" s="445" t="s">
        <v>359</v>
      </c>
    </row>
    <row r="131" spans="1:14" s="67" customFormat="1">
      <c r="A131" s="443"/>
      <c r="B131" s="222" t="s">
        <v>17</v>
      </c>
      <c r="C131" s="223">
        <f t="shared" si="1"/>
        <v>34314</v>
      </c>
      <c r="D131" s="224">
        <v>0</v>
      </c>
      <c r="E131" s="226">
        <v>0</v>
      </c>
      <c r="F131" s="226">
        <v>0</v>
      </c>
      <c r="G131" s="226">
        <v>0</v>
      </c>
      <c r="H131" s="226">
        <v>34314</v>
      </c>
      <c r="I131" s="226">
        <v>0</v>
      </c>
      <c r="J131" s="226">
        <v>0</v>
      </c>
      <c r="K131" s="226">
        <v>0</v>
      </c>
      <c r="L131" s="226">
        <v>0</v>
      </c>
      <c r="M131" s="227" t="s">
        <v>18</v>
      </c>
      <c r="N131" s="445"/>
    </row>
    <row r="132" spans="1:14" s="67" customFormat="1">
      <c r="A132" s="443"/>
      <c r="B132" s="222" t="s">
        <v>19</v>
      </c>
      <c r="C132" s="223">
        <f t="shared" si="1"/>
        <v>19990</v>
      </c>
      <c r="D132" s="224">
        <v>0</v>
      </c>
      <c r="E132" s="226">
        <v>0</v>
      </c>
      <c r="F132" s="226">
        <v>0</v>
      </c>
      <c r="G132" s="226">
        <v>0</v>
      </c>
      <c r="H132" s="226">
        <v>19990</v>
      </c>
      <c r="I132" s="226">
        <v>0</v>
      </c>
      <c r="J132" s="226">
        <v>0</v>
      </c>
      <c r="K132" s="226">
        <v>0</v>
      </c>
      <c r="L132" s="226">
        <v>0</v>
      </c>
      <c r="M132" s="227" t="s">
        <v>299</v>
      </c>
      <c r="N132" s="445"/>
    </row>
    <row r="133" spans="1:14" s="67" customFormat="1">
      <c r="A133" s="446" t="s">
        <v>52</v>
      </c>
      <c r="B133" s="228" t="s">
        <v>14</v>
      </c>
      <c r="C133" s="229">
        <f t="shared" si="1"/>
        <v>8</v>
      </c>
      <c r="D133" s="230">
        <v>1</v>
      </c>
      <c r="E133" s="231">
        <v>4</v>
      </c>
      <c r="F133" s="230">
        <v>0</v>
      </c>
      <c r="G133" s="231">
        <v>0</v>
      </c>
      <c r="H133" s="231">
        <v>0</v>
      </c>
      <c r="I133" s="231">
        <v>2</v>
      </c>
      <c r="J133" s="230">
        <v>0</v>
      </c>
      <c r="K133" s="231">
        <v>0</v>
      </c>
      <c r="L133" s="232">
        <v>1</v>
      </c>
      <c r="M133" s="233" t="s">
        <v>15</v>
      </c>
      <c r="N133" s="448" t="s">
        <v>53</v>
      </c>
    </row>
    <row r="134" spans="1:14" s="67" customFormat="1">
      <c r="A134" s="446"/>
      <c r="B134" s="228" t="s">
        <v>17</v>
      </c>
      <c r="C134" s="229">
        <f t="shared" si="1"/>
        <v>385208</v>
      </c>
      <c r="D134" s="234">
        <v>3600</v>
      </c>
      <c r="E134" s="231">
        <v>39940</v>
      </c>
      <c r="F134" s="230">
        <v>0</v>
      </c>
      <c r="G134" s="231">
        <v>0</v>
      </c>
      <c r="H134" s="231">
        <v>0</v>
      </c>
      <c r="I134" s="231">
        <v>181862</v>
      </c>
      <c r="J134" s="230">
        <v>0</v>
      </c>
      <c r="K134" s="231">
        <v>0</v>
      </c>
      <c r="L134" s="232">
        <v>159806</v>
      </c>
      <c r="M134" s="233" t="s">
        <v>18</v>
      </c>
      <c r="N134" s="388"/>
    </row>
    <row r="135" spans="1:14" s="67" customFormat="1">
      <c r="A135" s="446"/>
      <c r="B135" s="228" t="s">
        <v>19</v>
      </c>
      <c r="C135" s="229">
        <f t="shared" si="1"/>
        <v>236970</v>
      </c>
      <c r="D135" s="234">
        <v>3200</v>
      </c>
      <c r="E135" s="231">
        <v>11280</v>
      </c>
      <c r="F135" s="230">
        <v>0</v>
      </c>
      <c r="G135" s="231">
        <v>0</v>
      </c>
      <c r="H135" s="231">
        <v>0</v>
      </c>
      <c r="I135" s="231">
        <v>123300</v>
      </c>
      <c r="J135" s="230">
        <v>0</v>
      </c>
      <c r="K135" s="231">
        <v>0</v>
      </c>
      <c r="L135" s="232">
        <v>99190</v>
      </c>
      <c r="M135" s="233" t="s">
        <v>299</v>
      </c>
      <c r="N135" s="449"/>
    </row>
    <row r="136" spans="1:14" s="67" customFormat="1">
      <c r="A136" s="443" t="s">
        <v>199</v>
      </c>
      <c r="B136" s="235" t="s">
        <v>14</v>
      </c>
      <c r="C136" s="223">
        <f t="shared" si="1"/>
        <v>1</v>
      </c>
      <c r="D136" s="236">
        <v>1</v>
      </c>
      <c r="E136" s="226">
        <v>0</v>
      </c>
      <c r="F136" s="226">
        <v>0</v>
      </c>
      <c r="G136" s="226">
        <v>0</v>
      </c>
      <c r="H136" s="226">
        <v>0</v>
      </c>
      <c r="I136" s="226">
        <v>0</v>
      </c>
      <c r="J136" s="226">
        <v>0</v>
      </c>
      <c r="K136" s="226">
        <v>0</v>
      </c>
      <c r="L136" s="226">
        <v>0</v>
      </c>
      <c r="M136" s="227" t="s">
        <v>15</v>
      </c>
      <c r="N136" s="445" t="s">
        <v>200</v>
      </c>
    </row>
    <row r="137" spans="1:14" s="67" customFormat="1">
      <c r="A137" s="443"/>
      <c r="B137" s="222" t="s">
        <v>17</v>
      </c>
      <c r="C137" s="223">
        <f t="shared" si="1"/>
        <v>3052</v>
      </c>
      <c r="D137" s="224">
        <v>3052</v>
      </c>
      <c r="E137" s="226">
        <v>0</v>
      </c>
      <c r="F137" s="226">
        <v>0</v>
      </c>
      <c r="G137" s="226">
        <v>0</v>
      </c>
      <c r="H137" s="226">
        <v>0</v>
      </c>
      <c r="I137" s="226">
        <v>0</v>
      </c>
      <c r="J137" s="226">
        <v>0</v>
      </c>
      <c r="K137" s="226">
        <v>0</v>
      </c>
      <c r="L137" s="226">
        <v>0</v>
      </c>
      <c r="M137" s="227" t="s">
        <v>18</v>
      </c>
      <c r="N137" s="445"/>
    </row>
    <row r="138" spans="1:14" s="67" customFormat="1">
      <c r="A138" s="443"/>
      <c r="B138" s="222" t="s">
        <v>19</v>
      </c>
      <c r="C138" s="223">
        <f t="shared" si="1"/>
        <v>915</v>
      </c>
      <c r="D138" s="224">
        <v>915</v>
      </c>
      <c r="E138" s="226">
        <v>0</v>
      </c>
      <c r="F138" s="226">
        <v>0</v>
      </c>
      <c r="G138" s="226">
        <v>0</v>
      </c>
      <c r="H138" s="226">
        <v>0</v>
      </c>
      <c r="I138" s="226">
        <v>0</v>
      </c>
      <c r="J138" s="226">
        <v>0</v>
      </c>
      <c r="K138" s="226">
        <v>0</v>
      </c>
      <c r="L138" s="226">
        <v>0</v>
      </c>
      <c r="M138" s="227" t="s">
        <v>299</v>
      </c>
      <c r="N138" s="445"/>
    </row>
    <row r="139" spans="1:14" s="67" customFormat="1">
      <c r="A139" s="446" t="s">
        <v>54</v>
      </c>
      <c r="B139" s="228" t="s">
        <v>14</v>
      </c>
      <c r="C139" s="229">
        <f t="shared" si="1"/>
        <v>158</v>
      </c>
      <c r="D139" s="230">
        <v>8</v>
      </c>
      <c r="E139" s="231">
        <v>17</v>
      </c>
      <c r="F139" s="230">
        <v>5</v>
      </c>
      <c r="G139" s="231">
        <v>0</v>
      </c>
      <c r="H139" s="231">
        <v>16</v>
      </c>
      <c r="I139" s="231">
        <v>92</v>
      </c>
      <c r="J139" s="230">
        <v>0</v>
      </c>
      <c r="K139" s="231">
        <v>13</v>
      </c>
      <c r="L139" s="232">
        <v>7</v>
      </c>
      <c r="M139" s="233" t="s">
        <v>15</v>
      </c>
      <c r="N139" s="448" t="s">
        <v>55</v>
      </c>
    </row>
    <row r="140" spans="1:14" s="67" customFormat="1">
      <c r="A140" s="446"/>
      <c r="B140" s="228" t="s">
        <v>17</v>
      </c>
      <c r="C140" s="229">
        <f t="shared" si="1"/>
        <v>10627955</v>
      </c>
      <c r="D140" s="234">
        <v>1036229</v>
      </c>
      <c r="E140" s="231">
        <v>3370106</v>
      </c>
      <c r="F140" s="230">
        <v>268853</v>
      </c>
      <c r="G140" s="231">
        <v>0</v>
      </c>
      <c r="H140" s="231">
        <v>603046</v>
      </c>
      <c r="I140" s="231">
        <v>4591744</v>
      </c>
      <c r="J140" s="230">
        <v>0</v>
      </c>
      <c r="K140" s="231">
        <v>348224</v>
      </c>
      <c r="L140" s="232">
        <v>409753</v>
      </c>
      <c r="M140" s="233" t="s">
        <v>18</v>
      </c>
      <c r="N140" s="388"/>
    </row>
    <row r="141" spans="1:14" s="67" customFormat="1">
      <c r="A141" s="446"/>
      <c r="B141" s="228" t="s">
        <v>19</v>
      </c>
      <c r="C141" s="229">
        <f t="shared" si="1"/>
        <v>7439296</v>
      </c>
      <c r="D141" s="234">
        <v>1030955</v>
      </c>
      <c r="E141" s="231">
        <v>3125012</v>
      </c>
      <c r="F141" s="230">
        <v>119285</v>
      </c>
      <c r="G141" s="231">
        <v>0</v>
      </c>
      <c r="H141" s="231">
        <v>353110</v>
      </c>
      <c r="I141" s="231">
        <v>2455975</v>
      </c>
      <c r="J141" s="230">
        <v>0</v>
      </c>
      <c r="K141" s="231">
        <v>107666</v>
      </c>
      <c r="L141" s="232">
        <v>247293</v>
      </c>
      <c r="M141" s="233" t="s">
        <v>299</v>
      </c>
      <c r="N141" s="449"/>
    </row>
    <row r="142" spans="1:14" s="67" customFormat="1">
      <c r="A142" s="443" t="s">
        <v>61</v>
      </c>
      <c r="B142" s="235" t="s">
        <v>14</v>
      </c>
      <c r="C142" s="223">
        <f t="shared" si="1"/>
        <v>29</v>
      </c>
      <c r="D142" s="236">
        <v>10</v>
      </c>
      <c r="E142" s="226">
        <v>0</v>
      </c>
      <c r="F142" s="226">
        <v>0</v>
      </c>
      <c r="G142" s="226">
        <v>0</v>
      </c>
      <c r="H142" s="226">
        <v>6</v>
      </c>
      <c r="I142" s="226">
        <v>1</v>
      </c>
      <c r="J142" s="226">
        <v>0</v>
      </c>
      <c r="K142" s="226">
        <v>7</v>
      </c>
      <c r="L142" s="226">
        <v>5</v>
      </c>
      <c r="M142" s="227" t="s">
        <v>15</v>
      </c>
      <c r="N142" s="445" t="s">
        <v>56</v>
      </c>
    </row>
    <row r="143" spans="1:14" s="67" customFormat="1">
      <c r="A143" s="443"/>
      <c r="B143" s="222" t="s">
        <v>17</v>
      </c>
      <c r="C143" s="223">
        <f t="shared" si="1"/>
        <v>760419</v>
      </c>
      <c r="D143" s="224">
        <v>25501</v>
      </c>
      <c r="E143" s="226">
        <v>0</v>
      </c>
      <c r="F143" s="226">
        <v>0</v>
      </c>
      <c r="G143" s="226">
        <v>0</v>
      </c>
      <c r="H143" s="226">
        <v>185556</v>
      </c>
      <c r="I143" s="226">
        <v>142052</v>
      </c>
      <c r="J143" s="226">
        <v>0</v>
      </c>
      <c r="K143" s="226">
        <v>285674</v>
      </c>
      <c r="L143" s="226">
        <v>121636</v>
      </c>
      <c r="M143" s="227" t="s">
        <v>18</v>
      </c>
      <c r="N143" s="445"/>
    </row>
    <row r="144" spans="1:14" s="67" customFormat="1">
      <c r="A144" s="450"/>
      <c r="B144" s="307" t="s">
        <v>19</v>
      </c>
      <c r="C144" s="308">
        <f t="shared" si="1"/>
        <v>402754</v>
      </c>
      <c r="D144" s="309">
        <v>8711</v>
      </c>
      <c r="E144" s="310">
        <v>0</v>
      </c>
      <c r="F144" s="310">
        <v>0</v>
      </c>
      <c r="G144" s="310">
        <v>0</v>
      </c>
      <c r="H144" s="310">
        <v>107197</v>
      </c>
      <c r="I144" s="310">
        <v>69426</v>
      </c>
      <c r="J144" s="310">
        <v>0</v>
      </c>
      <c r="K144" s="310">
        <v>159946</v>
      </c>
      <c r="L144" s="310">
        <v>57474</v>
      </c>
      <c r="M144" s="311" t="s">
        <v>299</v>
      </c>
      <c r="N144" s="451"/>
    </row>
    <row r="145" spans="1:14" s="67" customFormat="1">
      <c r="A145" s="452" t="s">
        <v>57</v>
      </c>
      <c r="B145" s="301" t="s">
        <v>14</v>
      </c>
      <c r="C145" s="302">
        <f t="shared" si="1"/>
        <v>21</v>
      </c>
      <c r="D145" s="303">
        <v>0</v>
      </c>
      <c r="E145" s="304">
        <v>0</v>
      </c>
      <c r="F145" s="303">
        <v>13</v>
      </c>
      <c r="G145" s="304">
        <v>0</v>
      </c>
      <c r="H145" s="304">
        <v>5</v>
      </c>
      <c r="I145" s="304">
        <v>0</v>
      </c>
      <c r="J145" s="303">
        <v>0</v>
      </c>
      <c r="K145" s="304">
        <v>0</v>
      </c>
      <c r="L145" s="305">
        <v>3</v>
      </c>
      <c r="M145" s="306" t="s">
        <v>15</v>
      </c>
      <c r="N145" s="388" t="s">
        <v>58</v>
      </c>
    </row>
    <row r="146" spans="1:14" s="67" customFormat="1">
      <c r="A146" s="446"/>
      <c r="B146" s="228" t="s">
        <v>17</v>
      </c>
      <c r="C146" s="229">
        <f t="shared" si="1"/>
        <v>1074122</v>
      </c>
      <c r="D146" s="234">
        <v>0</v>
      </c>
      <c r="E146" s="231">
        <v>0</v>
      </c>
      <c r="F146" s="230">
        <v>837085</v>
      </c>
      <c r="G146" s="231">
        <v>0</v>
      </c>
      <c r="H146" s="231">
        <v>174222</v>
      </c>
      <c r="I146" s="231">
        <v>0</v>
      </c>
      <c r="J146" s="230">
        <v>0</v>
      </c>
      <c r="K146" s="231">
        <v>0</v>
      </c>
      <c r="L146" s="232">
        <v>62815</v>
      </c>
      <c r="M146" s="233" t="s">
        <v>18</v>
      </c>
      <c r="N146" s="388"/>
    </row>
    <row r="147" spans="1:14" s="67" customFormat="1">
      <c r="A147" s="446"/>
      <c r="B147" s="228" t="s">
        <v>19</v>
      </c>
      <c r="C147" s="229">
        <f t="shared" si="1"/>
        <v>421876</v>
      </c>
      <c r="D147" s="234">
        <v>0</v>
      </c>
      <c r="E147" s="231">
        <v>0</v>
      </c>
      <c r="F147" s="230">
        <v>289623</v>
      </c>
      <c r="G147" s="231">
        <v>0</v>
      </c>
      <c r="H147" s="231">
        <v>102514</v>
      </c>
      <c r="I147" s="231">
        <v>0</v>
      </c>
      <c r="J147" s="230">
        <v>0</v>
      </c>
      <c r="K147" s="231">
        <v>0</v>
      </c>
      <c r="L147" s="232">
        <v>29739</v>
      </c>
      <c r="M147" s="233" t="s">
        <v>299</v>
      </c>
      <c r="N147" s="449"/>
    </row>
    <row r="148" spans="1:14" s="67" customFormat="1">
      <c r="A148" s="443" t="s">
        <v>128</v>
      </c>
      <c r="B148" s="235" t="s">
        <v>14</v>
      </c>
      <c r="C148" s="223">
        <f t="shared" si="1"/>
        <v>7</v>
      </c>
      <c r="D148" s="236">
        <v>0</v>
      </c>
      <c r="E148" s="226">
        <v>0</v>
      </c>
      <c r="F148" s="226">
        <v>0</v>
      </c>
      <c r="G148" s="226">
        <v>0</v>
      </c>
      <c r="H148" s="226">
        <v>0</v>
      </c>
      <c r="I148" s="226">
        <v>0</v>
      </c>
      <c r="J148" s="226">
        <v>6</v>
      </c>
      <c r="K148" s="226">
        <v>1</v>
      </c>
      <c r="L148" s="226">
        <v>0</v>
      </c>
      <c r="M148" s="227" t="s">
        <v>15</v>
      </c>
      <c r="N148" s="445" t="s">
        <v>380</v>
      </c>
    </row>
    <row r="149" spans="1:14" s="67" customFormat="1">
      <c r="A149" s="443"/>
      <c r="B149" s="222" t="s">
        <v>17</v>
      </c>
      <c r="C149" s="223">
        <f t="shared" si="1"/>
        <v>46576</v>
      </c>
      <c r="D149" s="224">
        <v>0</v>
      </c>
      <c r="E149" s="226">
        <v>0</v>
      </c>
      <c r="F149" s="226">
        <v>0</v>
      </c>
      <c r="G149" s="226">
        <v>0</v>
      </c>
      <c r="H149" s="226">
        <v>0</v>
      </c>
      <c r="I149" s="226">
        <v>0</v>
      </c>
      <c r="J149" s="226">
        <v>31792</v>
      </c>
      <c r="K149" s="226">
        <v>14784</v>
      </c>
      <c r="L149" s="226">
        <v>0</v>
      </c>
      <c r="M149" s="227" t="s">
        <v>18</v>
      </c>
      <c r="N149" s="445"/>
    </row>
    <row r="150" spans="1:14" s="67" customFormat="1">
      <c r="A150" s="443"/>
      <c r="B150" s="222" t="s">
        <v>19</v>
      </c>
      <c r="C150" s="223">
        <f t="shared" si="1"/>
        <v>19929</v>
      </c>
      <c r="D150" s="224">
        <v>0</v>
      </c>
      <c r="E150" s="226">
        <v>0</v>
      </c>
      <c r="F150" s="226">
        <v>0</v>
      </c>
      <c r="G150" s="226">
        <v>0</v>
      </c>
      <c r="H150" s="226">
        <v>0</v>
      </c>
      <c r="I150" s="226">
        <v>0</v>
      </c>
      <c r="J150" s="226">
        <v>13229</v>
      </c>
      <c r="K150" s="226">
        <v>6700</v>
      </c>
      <c r="L150" s="226">
        <v>0</v>
      </c>
      <c r="M150" s="227" t="s">
        <v>299</v>
      </c>
      <c r="N150" s="445"/>
    </row>
    <row r="151" spans="1:14" s="67" customFormat="1">
      <c r="A151" s="446" t="s">
        <v>72</v>
      </c>
      <c r="B151" s="228" t="s">
        <v>14</v>
      </c>
      <c r="C151" s="229">
        <f t="shared" si="1"/>
        <v>11</v>
      </c>
      <c r="D151" s="230">
        <v>0</v>
      </c>
      <c r="E151" s="231">
        <v>0</v>
      </c>
      <c r="F151" s="230">
        <v>0</v>
      </c>
      <c r="G151" s="231">
        <v>0</v>
      </c>
      <c r="H151" s="231">
        <v>6</v>
      </c>
      <c r="I151" s="231">
        <v>0</v>
      </c>
      <c r="J151" s="230">
        <v>0</v>
      </c>
      <c r="K151" s="231">
        <v>0</v>
      </c>
      <c r="L151" s="232">
        <v>5</v>
      </c>
      <c r="M151" s="233" t="s">
        <v>15</v>
      </c>
      <c r="N151" s="448" t="s">
        <v>360</v>
      </c>
    </row>
    <row r="152" spans="1:14" s="67" customFormat="1">
      <c r="A152" s="446"/>
      <c r="B152" s="228" t="s">
        <v>17</v>
      </c>
      <c r="C152" s="229">
        <f t="shared" si="1"/>
        <v>626994</v>
      </c>
      <c r="D152" s="234">
        <v>0</v>
      </c>
      <c r="E152" s="231">
        <v>0</v>
      </c>
      <c r="F152" s="230">
        <v>0</v>
      </c>
      <c r="G152" s="231">
        <v>0</v>
      </c>
      <c r="H152" s="231">
        <v>224995</v>
      </c>
      <c r="I152" s="231">
        <v>0</v>
      </c>
      <c r="J152" s="230">
        <v>0</v>
      </c>
      <c r="K152" s="231">
        <v>0</v>
      </c>
      <c r="L152" s="232">
        <v>401999</v>
      </c>
      <c r="M152" s="233" t="s">
        <v>18</v>
      </c>
      <c r="N152" s="388"/>
    </row>
    <row r="153" spans="1:14" s="67" customFormat="1">
      <c r="A153" s="446"/>
      <c r="B153" s="228" t="s">
        <v>19</v>
      </c>
      <c r="C153" s="229">
        <f t="shared" si="1"/>
        <v>393011</v>
      </c>
      <c r="D153" s="234">
        <v>0</v>
      </c>
      <c r="E153" s="231">
        <v>0</v>
      </c>
      <c r="F153" s="230">
        <v>0</v>
      </c>
      <c r="G153" s="231">
        <v>0</v>
      </c>
      <c r="H153" s="231">
        <v>133358</v>
      </c>
      <c r="I153" s="231">
        <v>0</v>
      </c>
      <c r="J153" s="230">
        <v>0</v>
      </c>
      <c r="K153" s="231">
        <v>0</v>
      </c>
      <c r="L153" s="232">
        <v>259653</v>
      </c>
      <c r="M153" s="233" t="s">
        <v>299</v>
      </c>
      <c r="N153" s="449"/>
    </row>
    <row r="154" spans="1:14" s="67" customFormat="1">
      <c r="A154" s="443" t="s">
        <v>381</v>
      </c>
      <c r="B154" s="235" t="s">
        <v>14</v>
      </c>
      <c r="C154" s="223">
        <f t="shared" ref="C154:C213" si="2">SUM(D154:L154)</f>
        <v>2</v>
      </c>
      <c r="D154" s="236">
        <v>0</v>
      </c>
      <c r="E154" s="226">
        <v>0</v>
      </c>
      <c r="F154" s="226">
        <v>0</v>
      </c>
      <c r="G154" s="226">
        <v>0</v>
      </c>
      <c r="H154" s="226">
        <v>2</v>
      </c>
      <c r="I154" s="226">
        <v>0</v>
      </c>
      <c r="J154" s="226">
        <v>0</v>
      </c>
      <c r="K154" s="226">
        <v>0</v>
      </c>
      <c r="L154" s="226">
        <v>0</v>
      </c>
      <c r="M154" s="227" t="s">
        <v>15</v>
      </c>
      <c r="N154" s="445" t="s">
        <v>397</v>
      </c>
    </row>
    <row r="155" spans="1:14" s="67" customFormat="1">
      <c r="A155" s="443"/>
      <c r="B155" s="222" t="s">
        <v>17</v>
      </c>
      <c r="C155" s="223">
        <f t="shared" si="2"/>
        <v>19910</v>
      </c>
      <c r="D155" s="224">
        <v>0</v>
      </c>
      <c r="E155" s="226">
        <v>0</v>
      </c>
      <c r="F155" s="226">
        <v>0</v>
      </c>
      <c r="G155" s="226">
        <v>0</v>
      </c>
      <c r="H155" s="226">
        <v>19910</v>
      </c>
      <c r="I155" s="226">
        <v>0</v>
      </c>
      <c r="J155" s="226">
        <v>0</v>
      </c>
      <c r="K155" s="226">
        <v>0</v>
      </c>
      <c r="L155" s="226">
        <v>0</v>
      </c>
      <c r="M155" s="227" t="s">
        <v>18</v>
      </c>
      <c r="N155" s="445"/>
    </row>
    <row r="156" spans="1:14" s="67" customFormat="1">
      <c r="A156" s="443"/>
      <c r="B156" s="222" t="s">
        <v>19</v>
      </c>
      <c r="C156" s="223">
        <f t="shared" si="2"/>
        <v>9898</v>
      </c>
      <c r="D156" s="224">
        <v>0</v>
      </c>
      <c r="E156" s="226">
        <v>0</v>
      </c>
      <c r="F156" s="226">
        <v>0</v>
      </c>
      <c r="G156" s="226">
        <v>0</v>
      </c>
      <c r="H156" s="226">
        <v>9898</v>
      </c>
      <c r="I156" s="226">
        <v>0</v>
      </c>
      <c r="J156" s="226">
        <v>0</v>
      </c>
      <c r="K156" s="226">
        <v>0</v>
      </c>
      <c r="L156" s="226">
        <v>0</v>
      </c>
      <c r="M156" s="227" t="s">
        <v>299</v>
      </c>
      <c r="N156" s="445"/>
    </row>
    <row r="157" spans="1:14" s="67" customFormat="1">
      <c r="A157" s="446" t="s">
        <v>398</v>
      </c>
      <c r="B157" s="228" t="s">
        <v>14</v>
      </c>
      <c r="C157" s="229">
        <f t="shared" si="2"/>
        <v>1</v>
      </c>
      <c r="D157" s="230">
        <v>0</v>
      </c>
      <c r="E157" s="231">
        <v>0</v>
      </c>
      <c r="F157" s="230">
        <v>0</v>
      </c>
      <c r="G157" s="231">
        <v>0</v>
      </c>
      <c r="H157" s="231">
        <v>0</v>
      </c>
      <c r="I157" s="231">
        <v>0</v>
      </c>
      <c r="J157" s="230">
        <v>0</v>
      </c>
      <c r="K157" s="231">
        <v>1</v>
      </c>
      <c r="L157" s="232">
        <v>0</v>
      </c>
      <c r="M157" s="233" t="s">
        <v>15</v>
      </c>
      <c r="N157" s="448" t="s">
        <v>362</v>
      </c>
    </row>
    <row r="158" spans="1:14" s="67" customFormat="1">
      <c r="A158" s="446"/>
      <c r="B158" s="228" t="s">
        <v>17</v>
      </c>
      <c r="C158" s="229">
        <f t="shared" si="2"/>
        <v>36088</v>
      </c>
      <c r="D158" s="234">
        <v>0</v>
      </c>
      <c r="E158" s="231">
        <v>0</v>
      </c>
      <c r="F158" s="230">
        <v>0</v>
      </c>
      <c r="G158" s="231">
        <v>0</v>
      </c>
      <c r="H158" s="231">
        <v>0</v>
      </c>
      <c r="I158" s="231">
        <v>0</v>
      </c>
      <c r="J158" s="230">
        <v>0</v>
      </c>
      <c r="K158" s="231">
        <v>36088</v>
      </c>
      <c r="L158" s="232">
        <v>0</v>
      </c>
      <c r="M158" s="233" t="s">
        <v>18</v>
      </c>
      <c r="N158" s="388"/>
    </row>
    <row r="159" spans="1:14" s="67" customFormat="1">
      <c r="A159" s="446"/>
      <c r="B159" s="228" t="s">
        <v>19</v>
      </c>
      <c r="C159" s="229">
        <f t="shared" si="2"/>
        <v>21294</v>
      </c>
      <c r="D159" s="234">
        <v>0</v>
      </c>
      <c r="E159" s="231">
        <v>0</v>
      </c>
      <c r="F159" s="230">
        <v>0</v>
      </c>
      <c r="G159" s="231">
        <v>0</v>
      </c>
      <c r="H159" s="231">
        <v>0</v>
      </c>
      <c r="I159" s="231">
        <v>0</v>
      </c>
      <c r="J159" s="230">
        <v>0</v>
      </c>
      <c r="K159" s="231">
        <v>21294</v>
      </c>
      <c r="L159" s="232">
        <v>0</v>
      </c>
      <c r="M159" s="233" t="s">
        <v>299</v>
      </c>
      <c r="N159" s="449"/>
    </row>
    <row r="160" spans="1:14" s="67" customFormat="1">
      <c r="A160" s="443" t="s">
        <v>62</v>
      </c>
      <c r="B160" s="235" t="s">
        <v>14</v>
      </c>
      <c r="C160" s="223">
        <f t="shared" si="2"/>
        <v>72</v>
      </c>
      <c r="D160" s="236">
        <v>17</v>
      </c>
      <c r="E160" s="226">
        <v>0</v>
      </c>
      <c r="F160" s="226">
        <v>19</v>
      </c>
      <c r="G160" s="226">
        <v>0</v>
      </c>
      <c r="H160" s="226">
        <v>0</v>
      </c>
      <c r="I160" s="226">
        <v>26</v>
      </c>
      <c r="J160" s="226">
        <v>1</v>
      </c>
      <c r="K160" s="226">
        <v>4</v>
      </c>
      <c r="L160" s="226">
        <v>5</v>
      </c>
      <c r="M160" s="227" t="s">
        <v>15</v>
      </c>
      <c r="N160" s="445" t="s">
        <v>363</v>
      </c>
    </row>
    <row r="161" spans="1:14" s="67" customFormat="1">
      <c r="A161" s="443"/>
      <c r="B161" s="222" t="s">
        <v>17</v>
      </c>
      <c r="C161" s="223">
        <f t="shared" si="2"/>
        <v>1797113</v>
      </c>
      <c r="D161" s="224">
        <v>28731</v>
      </c>
      <c r="E161" s="226">
        <v>0</v>
      </c>
      <c r="F161" s="226">
        <v>1099251</v>
      </c>
      <c r="G161" s="226">
        <v>0</v>
      </c>
      <c r="H161" s="226">
        <v>0</v>
      </c>
      <c r="I161" s="226">
        <v>439703</v>
      </c>
      <c r="J161" s="226">
        <v>17538</v>
      </c>
      <c r="K161" s="226">
        <v>91509</v>
      </c>
      <c r="L161" s="226">
        <v>120381</v>
      </c>
      <c r="M161" s="227" t="s">
        <v>18</v>
      </c>
      <c r="N161" s="445"/>
    </row>
    <row r="162" spans="1:14" s="67" customFormat="1">
      <c r="A162" s="443"/>
      <c r="B162" s="222" t="s">
        <v>19</v>
      </c>
      <c r="C162" s="223">
        <f t="shared" si="2"/>
        <v>674054</v>
      </c>
      <c r="D162" s="224">
        <v>8761</v>
      </c>
      <c r="E162" s="226">
        <v>0</v>
      </c>
      <c r="F162" s="226">
        <v>367811</v>
      </c>
      <c r="G162" s="226">
        <v>0</v>
      </c>
      <c r="H162" s="226">
        <v>0</v>
      </c>
      <c r="I162" s="226">
        <v>200723</v>
      </c>
      <c r="J162" s="226">
        <v>5261</v>
      </c>
      <c r="K162" s="226">
        <v>42142</v>
      </c>
      <c r="L162" s="226">
        <v>49356</v>
      </c>
      <c r="M162" s="227" t="s">
        <v>299</v>
      </c>
      <c r="N162" s="445"/>
    </row>
    <row r="163" spans="1:14" s="67" customFormat="1">
      <c r="A163" s="446" t="s">
        <v>59</v>
      </c>
      <c r="B163" s="228" t="s">
        <v>14</v>
      </c>
      <c r="C163" s="229">
        <f t="shared" si="2"/>
        <v>36</v>
      </c>
      <c r="D163" s="230">
        <v>2</v>
      </c>
      <c r="E163" s="231">
        <v>1</v>
      </c>
      <c r="F163" s="230">
        <v>6</v>
      </c>
      <c r="G163" s="231">
        <v>0</v>
      </c>
      <c r="H163" s="231">
        <v>15</v>
      </c>
      <c r="I163" s="231">
        <v>0</v>
      </c>
      <c r="J163" s="230">
        <v>2</v>
      </c>
      <c r="K163" s="231">
        <v>8</v>
      </c>
      <c r="L163" s="232">
        <v>2</v>
      </c>
      <c r="M163" s="233" t="s">
        <v>15</v>
      </c>
      <c r="N163" s="448" t="s">
        <v>399</v>
      </c>
    </row>
    <row r="164" spans="1:14" s="67" customFormat="1">
      <c r="A164" s="446"/>
      <c r="B164" s="228" t="s">
        <v>17</v>
      </c>
      <c r="C164" s="229">
        <f t="shared" si="2"/>
        <v>1142585</v>
      </c>
      <c r="D164" s="234">
        <v>2616</v>
      </c>
      <c r="E164" s="231">
        <v>5313</v>
      </c>
      <c r="F164" s="230">
        <v>348630</v>
      </c>
      <c r="G164" s="231">
        <v>0</v>
      </c>
      <c r="H164" s="231">
        <v>401669</v>
      </c>
      <c r="I164" s="231">
        <v>0</v>
      </c>
      <c r="J164" s="230">
        <v>30963</v>
      </c>
      <c r="K164" s="231">
        <v>183467</v>
      </c>
      <c r="L164" s="232">
        <v>169927</v>
      </c>
      <c r="M164" s="233" t="s">
        <v>18</v>
      </c>
      <c r="N164" s="388"/>
    </row>
    <row r="165" spans="1:14" s="67" customFormat="1">
      <c r="A165" s="446"/>
      <c r="B165" s="228" t="s">
        <v>19</v>
      </c>
      <c r="C165" s="229">
        <f t="shared" si="2"/>
        <v>547366</v>
      </c>
      <c r="D165" s="234">
        <v>786</v>
      </c>
      <c r="E165" s="231">
        <v>1594</v>
      </c>
      <c r="F165" s="230">
        <v>120610</v>
      </c>
      <c r="G165" s="231">
        <v>0</v>
      </c>
      <c r="H165" s="231">
        <v>224775</v>
      </c>
      <c r="I165" s="231">
        <v>0</v>
      </c>
      <c r="J165" s="230">
        <v>16300</v>
      </c>
      <c r="K165" s="231">
        <v>68802</v>
      </c>
      <c r="L165" s="232">
        <v>114499</v>
      </c>
      <c r="M165" s="233" t="s">
        <v>299</v>
      </c>
      <c r="N165" s="449"/>
    </row>
    <row r="166" spans="1:14" s="67" customFormat="1">
      <c r="A166" s="443" t="s">
        <v>400</v>
      </c>
      <c r="B166" s="235" t="s">
        <v>14</v>
      </c>
      <c r="C166" s="223">
        <f t="shared" si="2"/>
        <v>45</v>
      </c>
      <c r="D166" s="236">
        <v>14</v>
      </c>
      <c r="E166" s="226">
        <v>0</v>
      </c>
      <c r="F166" s="226">
        <v>0</v>
      </c>
      <c r="G166" s="226">
        <v>0</v>
      </c>
      <c r="H166" s="226">
        <v>0</v>
      </c>
      <c r="I166" s="226">
        <v>3</v>
      </c>
      <c r="J166" s="226">
        <v>28</v>
      </c>
      <c r="K166" s="226">
        <v>0</v>
      </c>
      <c r="L166" s="226">
        <v>0</v>
      </c>
      <c r="M166" s="227" t="s">
        <v>15</v>
      </c>
      <c r="N166" s="445" t="s">
        <v>63</v>
      </c>
    </row>
    <row r="167" spans="1:14" s="67" customFormat="1">
      <c r="A167" s="443"/>
      <c r="B167" s="222" t="s">
        <v>17</v>
      </c>
      <c r="C167" s="223">
        <f t="shared" si="2"/>
        <v>422802</v>
      </c>
      <c r="D167" s="224">
        <v>129062</v>
      </c>
      <c r="E167" s="226">
        <v>0</v>
      </c>
      <c r="F167" s="226">
        <v>0</v>
      </c>
      <c r="G167" s="226">
        <v>0</v>
      </c>
      <c r="H167" s="226">
        <v>0</v>
      </c>
      <c r="I167" s="226">
        <v>29056</v>
      </c>
      <c r="J167" s="226">
        <v>264684</v>
      </c>
      <c r="K167" s="226">
        <v>0</v>
      </c>
      <c r="L167" s="226">
        <v>0</v>
      </c>
      <c r="M167" s="227" t="s">
        <v>18</v>
      </c>
      <c r="N167" s="445"/>
    </row>
    <row r="168" spans="1:14" s="67" customFormat="1">
      <c r="A168" s="443"/>
      <c r="B168" s="222" t="s">
        <v>19</v>
      </c>
      <c r="C168" s="223">
        <f t="shared" si="2"/>
        <v>186549</v>
      </c>
      <c r="D168" s="224">
        <v>56827</v>
      </c>
      <c r="E168" s="226">
        <v>0</v>
      </c>
      <c r="F168" s="226">
        <v>0</v>
      </c>
      <c r="G168" s="226">
        <v>0</v>
      </c>
      <c r="H168" s="226">
        <v>0</v>
      </c>
      <c r="I168" s="226">
        <v>12445</v>
      </c>
      <c r="J168" s="226">
        <v>117277</v>
      </c>
      <c r="K168" s="226">
        <v>0</v>
      </c>
      <c r="L168" s="226">
        <v>0</v>
      </c>
      <c r="M168" s="227" t="s">
        <v>299</v>
      </c>
      <c r="N168" s="445"/>
    </row>
    <row r="169" spans="1:14" s="67" customFormat="1">
      <c r="A169" s="446" t="s">
        <v>218</v>
      </c>
      <c r="B169" s="228" t="s">
        <v>14</v>
      </c>
      <c r="C169" s="229">
        <f t="shared" si="2"/>
        <v>4</v>
      </c>
      <c r="D169" s="230">
        <v>0</v>
      </c>
      <c r="E169" s="231">
        <v>0</v>
      </c>
      <c r="F169" s="230">
        <v>0</v>
      </c>
      <c r="G169" s="231">
        <v>0</v>
      </c>
      <c r="H169" s="231">
        <v>4</v>
      </c>
      <c r="I169" s="231">
        <v>0</v>
      </c>
      <c r="J169" s="230">
        <v>0</v>
      </c>
      <c r="K169" s="231">
        <v>0</v>
      </c>
      <c r="L169" s="232">
        <v>0</v>
      </c>
      <c r="M169" s="233" t="s">
        <v>15</v>
      </c>
      <c r="N169" s="448" t="s">
        <v>219</v>
      </c>
    </row>
    <row r="170" spans="1:14" s="67" customFormat="1">
      <c r="A170" s="446"/>
      <c r="B170" s="228" t="s">
        <v>17</v>
      </c>
      <c r="C170" s="229">
        <f t="shared" si="2"/>
        <v>99692</v>
      </c>
      <c r="D170" s="234">
        <v>0</v>
      </c>
      <c r="E170" s="231">
        <v>0</v>
      </c>
      <c r="F170" s="230">
        <v>0</v>
      </c>
      <c r="G170" s="231">
        <v>0</v>
      </c>
      <c r="H170" s="231">
        <v>99692</v>
      </c>
      <c r="I170" s="231">
        <v>0</v>
      </c>
      <c r="J170" s="230">
        <v>0</v>
      </c>
      <c r="K170" s="231">
        <v>0</v>
      </c>
      <c r="L170" s="232">
        <v>0</v>
      </c>
      <c r="M170" s="233" t="s">
        <v>18</v>
      </c>
      <c r="N170" s="388"/>
    </row>
    <row r="171" spans="1:14" s="67" customFormat="1">
      <c r="A171" s="446"/>
      <c r="B171" s="228" t="s">
        <v>19</v>
      </c>
      <c r="C171" s="229">
        <f t="shared" si="2"/>
        <v>55380</v>
      </c>
      <c r="D171" s="234">
        <v>0</v>
      </c>
      <c r="E171" s="231">
        <v>0</v>
      </c>
      <c r="F171" s="230">
        <v>0</v>
      </c>
      <c r="G171" s="231">
        <v>0</v>
      </c>
      <c r="H171" s="231">
        <v>55380</v>
      </c>
      <c r="I171" s="231">
        <v>0</v>
      </c>
      <c r="J171" s="230">
        <v>0</v>
      </c>
      <c r="K171" s="231">
        <v>0</v>
      </c>
      <c r="L171" s="232">
        <v>0</v>
      </c>
      <c r="M171" s="233" t="s">
        <v>299</v>
      </c>
      <c r="N171" s="449"/>
    </row>
    <row r="172" spans="1:14" s="67" customFormat="1">
      <c r="A172" s="443" t="s">
        <v>401</v>
      </c>
      <c r="B172" s="235" t="s">
        <v>14</v>
      </c>
      <c r="C172" s="223">
        <f t="shared" si="2"/>
        <v>1</v>
      </c>
      <c r="D172" s="236">
        <v>0</v>
      </c>
      <c r="E172" s="226">
        <v>0</v>
      </c>
      <c r="F172" s="226">
        <v>0</v>
      </c>
      <c r="G172" s="226">
        <v>0</v>
      </c>
      <c r="H172" s="226">
        <v>0</v>
      </c>
      <c r="I172" s="226">
        <v>0</v>
      </c>
      <c r="J172" s="226">
        <v>0</v>
      </c>
      <c r="K172" s="226">
        <v>1</v>
      </c>
      <c r="L172" s="226">
        <v>0</v>
      </c>
      <c r="M172" s="227" t="s">
        <v>15</v>
      </c>
      <c r="N172" s="445" t="s">
        <v>364</v>
      </c>
    </row>
    <row r="173" spans="1:14" s="67" customFormat="1">
      <c r="A173" s="443"/>
      <c r="B173" s="222" t="s">
        <v>17</v>
      </c>
      <c r="C173" s="223">
        <f t="shared" si="2"/>
        <v>15607</v>
      </c>
      <c r="D173" s="224">
        <v>0</v>
      </c>
      <c r="E173" s="226">
        <v>0</v>
      </c>
      <c r="F173" s="226">
        <v>0</v>
      </c>
      <c r="G173" s="226">
        <v>0</v>
      </c>
      <c r="H173" s="226">
        <v>0</v>
      </c>
      <c r="I173" s="226">
        <v>0</v>
      </c>
      <c r="J173" s="226">
        <v>0</v>
      </c>
      <c r="K173" s="226">
        <v>15607</v>
      </c>
      <c r="L173" s="226">
        <v>0</v>
      </c>
      <c r="M173" s="227" t="s">
        <v>18</v>
      </c>
      <c r="N173" s="445"/>
    </row>
    <row r="174" spans="1:14" s="67" customFormat="1">
      <c r="A174" s="443"/>
      <c r="B174" s="222" t="s">
        <v>19</v>
      </c>
      <c r="C174" s="223">
        <f t="shared" si="2"/>
        <v>4683</v>
      </c>
      <c r="D174" s="224">
        <v>0</v>
      </c>
      <c r="E174" s="226">
        <v>0</v>
      </c>
      <c r="F174" s="226">
        <v>0</v>
      </c>
      <c r="G174" s="226">
        <v>0</v>
      </c>
      <c r="H174" s="226">
        <v>0</v>
      </c>
      <c r="I174" s="226">
        <v>0</v>
      </c>
      <c r="J174" s="226">
        <v>0</v>
      </c>
      <c r="K174" s="226">
        <v>4683</v>
      </c>
      <c r="L174" s="226">
        <v>0</v>
      </c>
      <c r="M174" s="227" t="s">
        <v>299</v>
      </c>
      <c r="N174" s="445"/>
    </row>
    <row r="175" spans="1:14" s="67" customFormat="1">
      <c r="A175" s="446" t="s">
        <v>313</v>
      </c>
      <c r="B175" s="228" t="s">
        <v>14</v>
      </c>
      <c r="C175" s="229">
        <f t="shared" si="2"/>
        <v>9</v>
      </c>
      <c r="D175" s="230">
        <v>0</v>
      </c>
      <c r="E175" s="231">
        <v>0</v>
      </c>
      <c r="F175" s="230">
        <v>0</v>
      </c>
      <c r="G175" s="231">
        <v>0</v>
      </c>
      <c r="H175" s="231">
        <v>9</v>
      </c>
      <c r="I175" s="231">
        <v>0</v>
      </c>
      <c r="J175" s="230">
        <v>0</v>
      </c>
      <c r="K175" s="231">
        <v>0</v>
      </c>
      <c r="L175" s="232">
        <v>0</v>
      </c>
      <c r="M175" s="233" t="s">
        <v>15</v>
      </c>
      <c r="N175" s="448" t="s">
        <v>312</v>
      </c>
    </row>
    <row r="176" spans="1:14" s="67" customFormat="1">
      <c r="A176" s="446"/>
      <c r="B176" s="228" t="s">
        <v>17</v>
      </c>
      <c r="C176" s="229">
        <f t="shared" si="2"/>
        <v>357333</v>
      </c>
      <c r="D176" s="234">
        <v>0</v>
      </c>
      <c r="E176" s="231">
        <v>0</v>
      </c>
      <c r="F176" s="230">
        <v>0</v>
      </c>
      <c r="G176" s="231">
        <v>0</v>
      </c>
      <c r="H176" s="231">
        <v>357333</v>
      </c>
      <c r="I176" s="231">
        <v>0</v>
      </c>
      <c r="J176" s="230">
        <v>0</v>
      </c>
      <c r="K176" s="231">
        <v>0</v>
      </c>
      <c r="L176" s="232">
        <v>0</v>
      </c>
      <c r="M176" s="233" t="s">
        <v>18</v>
      </c>
      <c r="N176" s="388"/>
    </row>
    <row r="177" spans="1:14" s="67" customFormat="1">
      <c r="A177" s="446"/>
      <c r="B177" s="228" t="s">
        <v>19</v>
      </c>
      <c r="C177" s="229">
        <f t="shared" si="2"/>
        <v>225230</v>
      </c>
      <c r="D177" s="234">
        <v>0</v>
      </c>
      <c r="E177" s="231">
        <v>0</v>
      </c>
      <c r="F177" s="230">
        <v>0</v>
      </c>
      <c r="G177" s="231">
        <v>0</v>
      </c>
      <c r="H177" s="231">
        <v>225230</v>
      </c>
      <c r="I177" s="231">
        <v>0</v>
      </c>
      <c r="J177" s="230">
        <v>0</v>
      </c>
      <c r="K177" s="231">
        <v>0</v>
      </c>
      <c r="L177" s="232">
        <v>0</v>
      </c>
      <c r="M177" s="233" t="s">
        <v>299</v>
      </c>
      <c r="N177" s="449"/>
    </row>
    <row r="178" spans="1:14" s="67" customFormat="1">
      <c r="A178" s="443" t="s">
        <v>60</v>
      </c>
      <c r="B178" s="235" t="s">
        <v>14</v>
      </c>
      <c r="C178" s="223">
        <f t="shared" si="2"/>
        <v>653</v>
      </c>
      <c r="D178" s="236">
        <v>39</v>
      </c>
      <c r="E178" s="226">
        <v>2</v>
      </c>
      <c r="F178" s="226">
        <v>86</v>
      </c>
      <c r="G178" s="226">
        <v>0</v>
      </c>
      <c r="H178" s="226">
        <v>263</v>
      </c>
      <c r="I178" s="226">
        <v>87</v>
      </c>
      <c r="J178" s="226">
        <v>57</v>
      </c>
      <c r="K178" s="226">
        <v>46</v>
      </c>
      <c r="L178" s="226">
        <v>73</v>
      </c>
      <c r="M178" s="227" t="s">
        <v>15</v>
      </c>
      <c r="N178" s="445" t="s">
        <v>326</v>
      </c>
    </row>
    <row r="179" spans="1:14" s="67" customFormat="1">
      <c r="A179" s="443"/>
      <c r="B179" s="222" t="s">
        <v>17</v>
      </c>
      <c r="C179" s="223">
        <f t="shared" si="2"/>
        <v>31355110</v>
      </c>
      <c r="D179" s="224">
        <v>146441</v>
      </c>
      <c r="E179" s="226">
        <v>158218</v>
      </c>
      <c r="F179" s="226">
        <v>4918902</v>
      </c>
      <c r="G179" s="226">
        <v>0</v>
      </c>
      <c r="H179" s="226">
        <v>10986932</v>
      </c>
      <c r="I179" s="226">
        <v>5955447</v>
      </c>
      <c r="J179" s="226">
        <v>534894</v>
      </c>
      <c r="K179" s="226">
        <v>2744166</v>
      </c>
      <c r="L179" s="226">
        <v>5910110</v>
      </c>
      <c r="M179" s="227" t="s">
        <v>18</v>
      </c>
      <c r="N179" s="445"/>
    </row>
    <row r="180" spans="1:14" s="67" customFormat="1">
      <c r="A180" s="443"/>
      <c r="B180" s="222" t="s">
        <v>19</v>
      </c>
      <c r="C180" s="223">
        <f t="shared" si="2"/>
        <v>16230461</v>
      </c>
      <c r="D180" s="224">
        <v>44681</v>
      </c>
      <c r="E180" s="226">
        <v>106213</v>
      </c>
      <c r="F180" s="226">
        <v>1556952</v>
      </c>
      <c r="G180" s="226">
        <v>0</v>
      </c>
      <c r="H180" s="226">
        <v>6076478</v>
      </c>
      <c r="I180" s="226">
        <v>2827231</v>
      </c>
      <c r="J180" s="226">
        <v>281793</v>
      </c>
      <c r="K180" s="226">
        <v>1615418</v>
      </c>
      <c r="L180" s="226">
        <v>3721695</v>
      </c>
      <c r="M180" s="227" t="s">
        <v>299</v>
      </c>
      <c r="N180" s="445"/>
    </row>
    <row r="181" spans="1:14" s="67" customFormat="1">
      <c r="A181" s="446" t="s">
        <v>402</v>
      </c>
      <c r="B181" s="228" t="s">
        <v>14</v>
      </c>
      <c r="C181" s="229">
        <f t="shared" si="2"/>
        <v>1</v>
      </c>
      <c r="D181" s="230">
        <v>1</v>
      </c>
      <c r="E181" s="231">
        <v>0</v>
      </c>
      <c r="F181" s="230">
        <v>0</v>
      </c>
      <c r="G181" s="231">
        <v>0</v>
      </c>
      <c r="H181" s="231">
        <v>0</v>
      </c>
      <c r="I181" s="231">
        <v>0</v>
      </c>
      <c r="J181" s="230">
        <v>0</v>
      </c>
      <c r="K181" s="231">
        <v>0</v>
      </c>
      <c r="L181" s="232">
        <v>0</v>
      </c>
      <c r="M181" s="233" t="s">
        <v>15</v>
      </c>
      <c r="N181" s="448" t="s">
        <v>348</v>
      </c>
    </row>
    <row r="182" spans="1:14" s="67" customFormat="1">
      <c r="A182" s="446"/>
      <c r="B182" s="228" t="s">
        <v>17</v>
      </c>
      <c r="C182" s="229">
        <f t="shared" si="2"/>
        <v>131</v>
      </c>
      <c r="D182" s="234">
        <v>131</v>
      </c>
      <c r="E182" s="231">
        <v>0</v>
      </c>
      <c r="F182" s="230">
        <v>0</v>
      </c>
      <c r="G182" s="231">
        <v>0</v>
      </c>
      <c r="H182" s="231">
        <v>0</v>
      </c>
      <c r="I182" s="231">
        <v>0</v>
      </c>
      <c r="J182" s="230">
        <v>0</v>
      </c>
      <c r="K182" s="231">
        <v>0</v>
      </c>
      <c r="L182" s="232">
        <v>0</v>
      </c>
      <c r="M182" s="233" t="s">
        <v>18</v>
      </c>
      <c r="N182" s="388"/>
    </row>
    <row r="183" spans="1:14" s="67" customFormat="1">
      <c r="A183" s="446"/>
      <c r="B183" s="228" t="s">
        <v>19</v>
      </c>
      <c r="C183" s="229">
        <f t="shared" si="2"/>
        <v>131</v>
      </c>
      <c r="D183" s="234">
        <v>131</v>
      </c>
      <c r="E183" s="231">
        <v>0</v>
      </c>
      <c r="F183" s="230">
        <v>0</v>
      </c>
      <c r="G183" s="231">
        <v>0</v>
      </c>
      <c r="H183" s="231">
        <v>0</v>
      </c>
      <c r="I183" s="231">
        <v>0</v>
      </c>
      <c r="J183" s="230">
        <v>0</v>
      </c>
      <c r="K183" s="231">
        <v>0</v>
      </c>
      <c r="L183" s="232">
        <v>0</v>
      </c>
      <c r="M183" s="233" t="s">
        <v>299</v>
      </c>
      <c r="N183" s="449"/>
    </row>
    <row r="184" spans="1:14" s="67" customFormat="1">
      <c r="A184" s="443" t="s">
        <v>403</v>
      </c>
      <c r="B184" s="235" t="s">
        <v>14</v>
      </c>
      <c r="C184" s="223">
        <f t="shared" si="2"/>
        <v>19</v>
      </c>
      <c r="D184" s="236">
        <v>16</v>
      </c>
      <c r="E184" s="226">
        <v>0</v>
      </c>
      <c r="F184" s="226">
        <v>0</v>
      </c>
      <c r="G184" s="226">
        <v>0</v>
      </c>
      <c r="H184" s="226">
        <v>0</v>
      </c>
      <c r="I184" s="226">
        <v>3</v>
      </c>
      <c r="J184" s="226">
        <v>0</v>
      </c>
      <c r="K184" s="226">
        <v>0</v>
      </c>
      <c r="L184" s="226">
        <v>0</v>
      </c>
      <c r="M184" s="227" t="s">
        <v>15</v>
      </c>
      <c r="N184" s="445" t="s">
        <v>158</v>
      </c>
    </row>
    <row r="185" spans="1:14" s="67" customFormat="1">
      <c r="A185" s="443"/>
      <c r="B185" s="222" t="s">
        <v>17</v>
      </c>
      <c r="C185" s="223">
        <f t="shared" si="2"/>
        <v>72748</v>
      </c>
      <c r="D185" s="224">
        <v>15482</v>
      </c>
      <c r="E185" s="226">
        <v>0</v>
      </c>
      <c r="F185" s="226">
        <v>0</v>
      </c>
      <c r="G185" s="226">
        <v>0</v>
      </c>
      <c r="H185" s="226">
        <v>0</v>
      </c>
      <c r="I185" s="226">
        <v>57266</v>
      </c>
      <c r="J185" s="226">
        <v>0</v>
      </c>
      <c r="K185" s="226">
        <v>0</v>
      </c>
      <c r="L185" s="226">
        <v>0</v>
      </c>
      <c r="M185" s="227" t="s">
        <v>18</v>
      </c>
      <c r="N185" s="445"/>
    </row>
    <row r="186" spans="1:14" s="67" customFormat="1">
      <c r="A186" s="443"/>
      <c r="B186" s="222" t="s">
        <v>19</v>
      </c>
      <c r="C186" s="223">
        <f t="shared" si="2"/>
        <v>34556</v>
      </c>
      <c r="D186" s="224">
        <v>5371</v>
      </c>
      <c r="E186" s="226">
        <v>0</v>
      </c>
      <c r="F186" s="226">
        <v>0</v>
      </c>
      <c r="G186" s="226">
        <v>0</v>
      </c>
      <c r="H186" s="226">
        <v>0</v>
      </c>
      <c r="I186" s="226">
        <v>29185</v>
      </c>
      <c r="J186" s="226">
        <v>0</v>
      </c>
      <c r="K186" s="226">
        <v>0</v>
      </c>
      <c r="L186" s="226">
        <v>0</v>
      </c>
      <c r="M186" s="227" t="s">
        <v>299</v>
      </c>
      <c r="N186" s="445"/>
    </row>
    <row r="187" spans="1:14" s="67" customFormat="1">
      <c r="A187" s="446" t="s">
        <v>404</v>
      </c>
      <c r="B187" s="228" t="s">
        <v>14</v>
      </c>
      <c r="C187" s="229">
        <f t="shared" si="2"/>
        <v>22</v>
      </c>
      <c r="D187" s="230">
        <v>9</v>
      </c>
      <c r="E187" s="231">
        <v>0</v>
      </c>
      <c r="F187" s="230">
        <v>0</v>
      </c>
      <c r="G187" s="231">
        <v>0</v>
      </c>
      <c r="H187" s="231">
        <v>0</v>
      </c>
      <c r="I187" s="231">
        <v>12</v>
      </c>
      <c r="J187" s="230">
        <v>1</v>
      </c>
      <c r="K187" s="231">
        <v>0</v>
      </c>
      <c r="L187" s="232">
        <v>0</v>
      </c>
      <c r="M187" s="233" t="s">
        <v>15</v>
      </c>
      <c r="N187" s="448" t="s">
        <v>64</v>
      </c>
    </row>
    <row r="188" spans="1:14" s="67" customFormat="1">
      <c r="A188" s="446"/>
      <c r="B188" s="228" t="s">
        <v>17</v>
      </c>
      <c r="C188" s="229">
        <f t="shared" si="2"/>
        <v>164521</v>
      </c>
      <c r="D188" s="234">
        <v>12518</v>
      </c>
      <c r="E188" s="231">
        <v>0</v>
      </c>
      <c r="F188" s="230">
        <v>0</v>
      </c>
      <c r="G188" s="231">
        <v>0</v>
      </c>
      <c r="H188" s="231">
        <v>0</v>
      </c>
      <c r="I188" s="231">
        <v>149698</v>
      </c>
      <c r="J188" s="230">
        <v>2305</v>
      </c>
      <c r="K188" s="231">
        <v>0</v>
      </c>
      <c r="L188" s="232">
        <v>0</v>
      </c>
      <c r="M188" s="233" t="s">
        <v>18</v>
      </c>
      <c r="N188" s="388"/>
    </row>
    <row r="189" spans="1:14" s="67" customFormat="1">
      <c r="A189" s="455"/>
      <c r="B189" s="294" t="s">
        <v>19</v>
      </c>
      <c r="C189" s="295">
        <f t="shared" si="2"/>
        <v>84470</v>
      </c>
      <c r="D189" s="296">
        <v>3819</v>
      </c>
      <c r="E189" s="297">
        <v>0</v>
      </c>
      <c r="F189" s="298">
        <v>0</v>
      </c>
      <c r="G189" s="297">
        <v>0</v>
      </c>
      <c r="H189" s="297">
        <v>0</v>
      </c>
      <c r="I189" s="297">
        <v>79960</v>
      </c>
      <c r="J189" s="298">
        <v>691</v>
      </c>
      <c r="K189" s="297">
        <v>0</v>
      </c>
      <c r="L189" s="299">
        <v>0</v>
      </c>
      <c r="M189" s="300" t="s">
        <v>299</v>
      </c>
      <c r="N189" s="423"/>
    </row>
    <row r="190" spans="1:14" s="67" customFormat="1">
      <c r="A190" s="453" t="s">
        <v>315</v>
      </c>
      <c r="B190" s="289" t="s">
        <v>14</v>
      </c>
      <c r="C190" s="290">
        <f t="shared" si="2"/>
        <v>1</v>
      </c>
      <c r="D190" s="291">
        <v>0</v>
      </c>
      <c r="E190" s="292">
        <v>0</v>
      </c>
      <c r="F190" s="292">
        <v>0</v>
      </c>
      <c r="G190" s="292">
        <v>0</v>
      </c>
      <c r="H190" s="292">
        <v>0</v>
      </c>
      <c r="I190" s="292">
        <v>1</v>
      </c>
      <c r="J190" s="292">
        <v>0</v>
      </c>
      <c r="K190" s="292">
        <v>0</v>
      </c>
      <c r="L190" s="292">
        <v>0</v>
      </c>
      <c r="M190" s="293" t="s">
        <v>15</v>
      </c>
      <c r="N190" s="454" t="s">
        <v>314</v>
      </c>
    </row>
    <row r="191" spans="1:14" s="67" customFormat="1">
      <c r="A191" s="443"/>
      <c r="B191" s="222" t="s">
        <v>17</v>
      </c>
      <c r="C191" s="223">
        <f t="shared" si="2"/>
        <v>94730</v>
      </c>
      <c r="D191" s="224">
        <v>0</v>
      </c>
      <c r="E191" s="226">
        <v>0</v>
      </c>
      <c r="F191" s="226">
        <v>0</v>
      </c>
      <c r="G191" s="226">
        <v>0</v>
      </c>
      <c r="H191" s="226">
        <v>0</v>
      </c>
      <c r="I191" s="226">
        <v>94730</v>
      </c>
      <c r="J191" s="226">
        <v>0</v>
      </c>
      <c r="K191" s="226">
        <v>0</v>
      </c>
      <c r="L191" s="226">
        <v>0</v>
      </c>
      <c r="M191" s="227" t="s">
        <v>18</v>
      </c>
      <c r="N191" s="445"/>
    </row>
    <row r="192" spans="1:14" s="67" customFormat="1">
      <c r="A192" s="443"/>
      <c r="B192" s="222" t="s">
        <v>19</v>
      </c>
      <c r="C192" s="223">
        <f t="shared" si="2"/>
        <v>48730</v>
      </c>
      <c r="D192" s="224">
        <v>0</v>
      </c>
      <c r="E192" s="226">
        <v>0</v>
      </c>
      <c r="F192" s="226">
        <v>0</v>
      </c>
      <c r="G192" s="226">
        <v>0</v>
      </c>
      <c r="H192" s="226">
        <v>0</v>
      </c>
      <c r="I192" s="226">
        <v>48730</v>
      </c>
      <c r="J192" s="226">
        <v>0</v>
      </c>
      <c r="K192" s="226">
        <v>0</v>
      </c>
      <c r="L192" s="226">
        <v>0</v>
      </c>
      <c r="M192" s="227" t="s">
        <v>299</v>
      </c>
      <c r="N192" s="445"/>
    </row>
    <row r="193" spans="1:14" s="67" customFormat="1">
      <c r="A193" s="446" t="s">
        <v>324</v>
      </c>
      <c r="B193" s="228" t="s">
        <v>14</v>
      </c>
      <c r="C193" s="229">
        <f t="shared" si="2"/>
        <v>35</v>
      </c>
      <c r="D193" s="230">
        <v>0</v>
      </c>
      <c r="E193" s="231">
        <v>0</v>
      </c>
      <c r="F193" s="230">
        <v>0</v>
      </c>
      <c r="G193" s="231">
        <v>35</v>
      </c>
      <c r="H193" s="231">
        <v>0</v>
      </c>
      <c r="I193" s="231">
        <v>0</v>
      </c>
      <c r="J193" s="230">
        <v>0</v>
      </c>
      <c r="K193" s="231">
        <v>0</v>
      </c>
      <c r="L193" s="232">
        <v>0</v>
      </c>
      <c r="M193" s="233" t="s">
        <v>15</v>
      </c>
      <c r="N193" s="448" t="s">
        <v>405</v>
      </c>
    </row>
    <row r="194" spans="1:14" s="67" customFormat="1">
      <c r="A194" s="446"/>
      <c r="B194" s="228" t="s">
        <v>17</v>
      </c>
      <c r="C194" s="229">
        <f t="shared" si="2"/>
        <v>16590</v>
      </c>
      <c r="D194" s="234">
        <v>0</v>
      </c>
      <c r="E194" s="231">
        <v>0</v>
      </c>
      <c r="F194" s="230">
        <v>0</v>
      </c>
      <c r="G194" s="231">
        <v>16590</v>
      </c>
      <c r="H194" s="231">
        <v>0</v>
      </c>
      <c r="I194" s="231">
        <v>0</v>
      </c>
      <c r="J194" s="230">
        <v>0</v>
      </c>
      <c r="K194" s="231">
        <v>0</v>
      </c>
      <c r="L194" s="232">
        <v>0</v>
      </c>
      <c r="M194" s="233" t="s">
        <v>18</v>
      </c>
      <c r="N194" s="388"/>
    </row>
    <row r="195" spans="1:14" s="67" customFormat="1">
      <c r="A195" s="446"/>
      <c r="B195" s="228" t="s">
        <v>19</v>
      </c>
      <c r="C195" s="229">
        <f t="shared" si="2"/>
        <v>5005</v>
      </c>
      <c r="D195" s="234">
        <v>0</v>
      </c>
      <c r="E195" s="231">
        <v>0</v>
      </c>
      <c r="F195" s="230">
        <v>0</v>
      </c>
      <c r="G195" s="231">
        <v>5005</v>
      </c>
      <c r="H195" s="231">
        <v>0</v>
      </c>
      <c r="I195" s="231">
        <v>0</v>
      </c>
      <c r="J195" s="230">
        <v>0</v>
      </c>
      <c r="K195" s="231">
        <v>0</v>
      </c>
      <c r="L195" s="232">
        <v>0</v>
      </c>
      <c r="M195" s="233" t="s">
        <v>299</v>
      </c>
      <c r="N195" s="449"/>
    </row>
    <row r="196" spans="1:14" s="67" customFormat="1">
      <c r="A196" s="443" t="s">
        <v>198</v>
      </c>
      <c r="B196" s="235" t="s">
        <v>14</v>
      </c>
      <c r="C196" s="223">
        <f t="shared" si="2"/>
        <v>6</v>
      </c>
      <c r="D196" s="236">
        <v>3</v>
      </c>
      <c r="E196" s="226">
        <v>0</v>
      </c>
      <c r="F196" s="226">
        <v>0</v>
      </c>
      <c r="G196" s="226">
        <v>0</v>
      </c>
      <c r="H196" s="226">
        <v>1</v>
      </c>
      <c r="I196" s="226">
        <v>0</v>
      </c>
      <c r="J196" s="226">
        <v>0</v>
      </c>
      <c r="K196" s="226">
        <v>0</v>
      </c>
      <c r="L196" s="226">
        <v>2</v>
      </c>
      <c r="M196" s="227" t="s">
        <v>15</v>
      </c>
      <c r="N196" s="445" t="s">
        <v>316</v>
      </c>
    </row>
    <row r="197" spans="1:14" s="67" customFormat="1">
      <c r="A197" s="443"/>
      <c r="B197" s="222" t="s">
        <v>17</v>
      </c>
      <c r="C197" s="223">
        <f t="shared" si="2"/>
        <v>48832</v>
      </c>
      <c r="D197" s="224">
        <v>9624</v>
      </c>
      <c r="E197" s="226">
        <v>0</v>
      </c>
      <c r="F197" s="226">
        <v>0</v>
      </c>
      <c r="G197" s="226">
        <v>0</v>
      </c>
      <c r="H197" s="226">
        <v>20748</v>
      </c>
      <c r="I197" s="226">
        <v>0</v>
      </c>
      <c r="J197" s="226">
        <v>0</v>
      </c>
      <c r="K197" s="226">
        <v>0</v>
      </c>
      <c r="L197" s="226">
        <v>18460</v>
      </c>
      <c r="M197" s="227" t="s">
        <v>18</v>
      </c>
      <c r="N197" s="445"/>
    </row>
    <row r="198" spans="1:14" s="67" customFormat="1">
      <c r="A198" s="443"/>
      <c r="B198" s="222" t="s">
        <v>19</v>
      </c>
      <c r="C198" s="223">
        <f t="shared" si="2"/>
        <v>24921</v>
      </c>
      <c r="D198" s="224">
        <v>2886</v>
      </c>
      <c r="E198" s="226">
        <v>0</v>
      </c>
      <c r="F198" s="226">
        <v>0</v>
      </c>
      <c r="G198" s="226">
        <v>0</v>
      </c>
      <c r="H198" s="226">
        <v>11689</v>
      </c>
      <c r="I198" s="226">
        <v>0</v>
      </c>
      <c r="J198" s="226">
        <v>0</v>
      </c>
      <c r="K198" s="226">
        <v>0</v>
      </c>
      <c r="L198" s="226">
        <v>10346</v>
      </c>
      <c r="M198" s="227" t="s">
        <v>299</v>
      </c>
      <c r="N198" s="445"/>
    </row>
    <row r="199" spans="1:14" ht="12.75" customHeight="1">
      <c r="A199" s="446" t="s">
        <v>384</v>
      </c>
      <c r="B199" s="228" t="s">
        <v>14</v>
      </c>
      <c r="C199" s="229">
        <f t="shared" si="2"/>
        <v>4</v>
      </c>
      <c r="D199" s="230">
        <v>0</v>
      </c>
      <c r="E199" s="231">
        <v>0</v>
      </c>
      <c r="F199" s="230">
        <v>0</v>
      </c>
      <c r="G199" s="231">
        <v>0</v>
      </c>
      <c r="H199" s="231">
        <v>0</v>
      </c>
      <c r="I199" s="231">
        <v>3</v>
      </c>
      <c r="J199" s="230">
        <v>1</v>
      </c>
      <c r="K199" s="231">
        <v>0</v>
      </c>
      <c r="L199" s="232">
        <v>0</v>
      </c>
      <c r="M199" s="233" t="s">
        <v>15</v>
      </c>
      <c r="N199" s="448" t="s">
        <v>406</v>
      </c>
    </row>
    <row r="200" spans="1:14" ht="12.75" customHeight="1">
      <c r="A200" s="446"/>
      <c r="B200" s="228" t="s">
        <v>17</v>
      </c>
      <c r="C200" s="229">
        <f t="shared" si="2"/>
        <v>1996</v>
      </c>
      <c r="D200" s="234">
        <v>0</v>
      </c>
      <c r="E200" s="231">
        <v>0</v>
      </c>
      <c r="F200" s="230">
        <v>0</v>
      </c>
      <c r="G200" s="231">
        <v>0</v>
      </c>
      <c r="H200" s="231">
        <v>0</v>
      </c>
      <c r="I200" s="231">
        <v>1497</v>
      </c>
      <c r="J200" s="230">
        <v>499</v>
      </c>
      <c r="K200" s="231">
        <v>0</v>
      </c>
      <c r="L200" s="232">
        <v>0</v>
      </c>
      <c r="M200" s="233" t="s">
        <v>18</v>
      </c>
      <c r="N200" s="388"/>
    </row>
    <row r="201" spans="1:14" ht="12.75" customHeight="1">
      <c r="A201" s="446"/>
      <c r="B201" s="228" t="s">
        <v>19</v>
      </c>
      <c r="C201" s="229">
        <f t="shared" si="2"/>
        <v>1304</v>
      </c>
      <c r="D201" s="234">
        <v>0</v>
      </c>
      <c r="E201" s="231">
        <v>0</v>
      </c>
      <c r="F201" s="230">
        <v>0</v>
      </c>
      <c r="G201" s="231">
        <v>0</v>
      </c>
      <c r="H201" s="231">
        <v>0</v>
      </c>
      <c r="I201" s="231">
        <v>978</v>
      </c>
      <c r="J201" s="230">
        <v>326</v>
      </c>
      <c r="K201" s="231">
        <v>0</v>
      </c>
      <c r="L201" s="232">
        <v>0</v>
      </c>
      <c r="M201" s="233" t="s">
        <v>299</v>
      </c>
      <c r="N201" s="449"/>
    </row>
    <row r="202" spans="1:14">
      <c r="A202" s="443" t="s">
        <v>318</v>
      </c>
      <c r="B202" s="235" t="s">
        <v>14</v>
      </c>
      <c r="C202" s="223">
        <f t="shared" si="2"/>
        <v>2</v>
      </c>
      <c r="D202" s="236">
        <v>2</v>
      </c>
      <c r="E202" s="226">
        <v>0</v>
      </c>
      <c r="F202" s="226">
        <v>0</v>
      </c>
      <c r="G202" s="226">
        <v>0</v>
      </c>
      <c r="H202" s="226">
        <v>0</v>
      </c>
      <c r="I202" s="226">
        <v>0</v>
      </c>
      <c r="J202" s="226">
        <v>0</v>
      </c>
      <c r="K202" s="226">
        <v>0</v>
      </c>
      <c r="L202" s="226">
        <v>0</v>
      </c>
      <c r="M202" s="227" t="s">
        <v>15</v>
      </c>
      <c r="N202" s="445" t="s">
        <v>317</v>
      </c>
    </row>
    <row r="203" spans="1:14">
      <c r="A203" s="443"/>
      <c r="B203" s="222" t="s">
        <v>17</v>
      </c>
      <c r="C203" s="223">
        <f t="shared" si="2"/>
        <v>950</v>
      </c>
      <c r="D203" s="224">
        <v>950</v>
      </c>
      <c r="E203" s="226">
        <v>0</v>
      </c>
      <c r="F203" s="226">
        <v>0</v>
      </c>
      <c r="G203" s="226">
        <v>0</v>
      </c>
      <c r="H203" s="226">
        <v>0</v>
      </c>
      <c r="I203" s="226">
        <v>0</v>
      </c>
      <c r="J203" s="226">
        <v>0</v>
      </c>
      <c r="K203" s="226">
        <v>0</v>
      </c>
      <c r="L203" s="226">
        <v>0</v>
      </c>
      <c r="M203" s="227" t="s">
        <v>18</v>
      </c>
      <c r="N203" s="445"/>
    </row>
    <row r="204" spans="1:14">
      <c r="A204" s="443"/>
      <c r="B204" s="222" t="s">
        <v>19</v>
      </c>
      <c r="C204" s="223">
        <f t="shared" si="2"/>
        <v>284</v>
      </c>
      <c r="D204" s="224">
        <v>284</v>
      </c>
      <c r="E204" s="226">
        <v>0</v>
      </c>
      <c r="F204" s="226">
        <v>0</v>
      </c>
      <c r="G204" s="226">
        <v>0</v>
      </c>
      <c r="H204" s="226">
        <v>0</v>
      </c>
      <c r="I204" s="226">
        <v>0</v>
      </c>
      <c r="J204" s="226">
        <v>0</v>
      </c>
      <c r="K204" s="226">
        <v>0</v>
      </c>
      <c r="L204" s="226">
        <v>0</v>
      </c>
      <c r="M204" s="227" t="s">
        <v>299</v>
      </c>
      <c r="N204" s="445"/>
    </row>
    <row r="205" spans="1:14">
      <c r="A205" s="446" t="s">
        <v>407</v>
      </c>
      <c r="B205" s="228" t="s">
        <v>14</v>
      </c>
      <c r="C205" s="229">
        <f t="shared" si="2"/>
        <v>14</v>
      </c>
      <c r="D205" s="230">
        <v>0</v>
      </c>
      <c r="E205" s="231">
        <v>0</v>
      </c>
      <c r="F205" s="230">
        <v>0</v>
      </c>
      <c r="G205" s="231">
        <v>14</v>
      </c>
      <c r="H205" s="231">
        <v>0</v>
      </c>
      <c r="I205" s="231">
        <v>0</v>
      </c>
      <c r="J205" s="230">
        <v>0</v>
      </c>
      <c r="K205" s="231">
        <v>0</v>
      </c>
      <c r="L205" s="232">
        <v>0</v>
      </c>
      <c r="M205" s="233" t="s">
        <v>15</v>
      </c>
      <c r="N205" s="448" t="s">
        <v>390</v>
      </c>
    </row>
    <row r="206" spans="1:14">
      <c r="A206" s="446"/>
      <c r="B206" s="228" t="s">
        <v>17</v>
      </c>
      <c r="C206" s="229">
        <f t="shared" si="2"/>
        <v>6986</v>
      </c>
      <c r="D206" s="234">
        <v>0</v>
      </c>
      <c r="E206" s="231">
        <v>0</v>
      </c>
      <c r="F206" s="230">
        <v>0</v>
      </c>
      <c r="G206" s="231">
        <v>6986</v>
      </c>
      <c r="H206" s="231">
        <v>0</v>
      </c>
      <c r="I206" s="231">
        <v>0</v>
      </c>
      <c r="J206" s="230">
        <v>0</v>
      </c>
      <c r="K206" s="231">
        <v>0</v>
      </c>
      <c r="L206" s="232">
        <v>0</v>
      </c>
      <c r="M206" s="233" t="s">
        <v>18</v>
      </c>
      <c r="N206" s="388"/>
    </row>
    <row r="207" spans="1:14">
      <c r="A207" s="446"/>
      <c r="B207" s="228" t="s">
        <v>19</v>
      </c>
      <c r="C207" s="229">
        <f t="shared" si="2"/>
        <v>4536</v>
      </c>
      <c r="D207" s="234">
        <v>0</v>
      </c>
      <c r="E207" s="231">
        <v>0</v>
      </c>
      <c r="F207" s="230">
        <v>0</v>
      </c>
      <c r="G207" s="231">
        <v>4536</v>
      </c>
      <c r="H207" s="231">
        <v>0</v>
      </c>
      <c r="I207" s="231">
        <v>0</v>
      </c>
      <c r="J207" s="230">
        <v>0</v>
      </c>
      <c r="K207" s="231">
        <v>0</v>
      </c>
      <c r="L207" s="232">
        <v>0</v>
      </c>
      <c r="M207" s="233" t="s">
        <v>299</v>
      </c>
      <c r="N207" s="449"/>
    </row>
    <row r="208" spans="1:14">
      <c r="A208" s="443" t="s">
        <v>65</v>
      </c>
      <c r="B208" s="235" t="s">
        <v>14</v>
      </c>
      <c r="C208" s="223">
        <f t="shared" si="2"/>
        <v>205</v>
      </c>
      <c r="D208" s="236">
        <v>3</v>
      </c>
      <c r="E208" s="226">
        <v>0</v>
      </c>
      <c r="F208" s="226">
        <v>12</v>
      </c>
      <c r="G208" s="226">
        <v>0</v>
      </c>
      <c r="H208" s="226">
        <v>83</v>
      </c>
      <c r="I208" s="226">
        <v>38</v>
      </c>
      <c r="J208" s="226">
        <v>10</v>
      </c>
      <c r="K208" s="226">
        <v>22</v>
      </c>
      <c r="L208" s="226">
        <v>37</v>
      </c>
      <c r="M208" s="227" t="s">
        <v>15</v>
      </c>
      <c r="N208" s="445" t="s">
        <v>408</v>
      </c>
    </row>
    <row r="209" spans="1:176">
      <c r="A209" s="443"/>
      <c r="B209" s="222" t="s">
        <v>17</v>
      </c>
      <c r="C209" s="223">
        <f t="shared" si="2"/>
        <v>8483807</v>
      </c>
      <c r="D209" s="224">
        <v>26583</v>
      </c>
      <c r="E209" s="226">
        <v>0</v>
      </c>
      <c r="F209" s="226">
        <v>720797</v>
      </c>
      <c r="G209" s="226">
        <v>0</v>
      </c>
      <c r="H209" s="226">
        <v>2873491</v>
      </c>
      <c r="I209" s="226">
        <v>1935914</v>
      </c>
      <c r="J209" s="226">
        <v>236648</v>
      </c>
      <c r="K209" s="226">
        <v>595741</v>
      </c>
      <c r="L209" s="226">
        <v>2094633</v>
      </c>
      <c r="M209" s="227" t="s">
        <v>18</v>
      </c>
      <c r="N209" s="445"/>
    </row>
    <row r="210" spans="1:176">
      <c r="A210" s="443"/>
      <c r="B210" s="222" t="s">
        <v>19</v>
      </c>
      <c r="C210" s="223">
        <f t="shared" si="2"/>
        <v>4585178</v>
      </c>
      <c r="D210" s="224">
        <v>12211</v>
      </c>
      <c r="E210" s="226">
        <v>0</v>
      </c>
      <c r="F210" s="226">
        <v>229676</v>
      </c>
      <c r="G210" s="226">
        <v>0</v>
      </c>
      <c r="H210" s="226">
        <v>1659154</v>
      </c>
      <c r="I210" s="226">
        <v>995915</v>
      </c>
      <c r="J210" s="226">
        <v>113975</v>
      </c>
      <c r="K210" s="226">
        <v>304589</v>
      </c>
      <c r="L210" s="226">
        <v>1269658</v>
      </c>
      <c r="M210" s="227" t="s">
        <v>299</v>
      </c>
      <c r="N210" s="445"/>
    </row>
    <row r="211" spans="1:176">
      <c r="A211" s="446" t="s">
        <v>386</v>
      </c>
      <c r="B211" s="228" t="s">
        <v>14</v>
      </c>
      <c r="C211" s="229">
        <f t="shared" si="2"/>
        <v>10</v>
      </c>
      <c r="D211" s="230">
        <v>6</v>
      </c>
      <c r="E211" s="231">
        <v>0</v>
      </c>
      <c r="F211" s="230">
        <v>1</v>
      </c>
      <c r="G211" s="231">
        <v>2</v>
      </c>
      <c r="H211" s="231">
        <v>0</v>
      </c>
      <c r="I211" s="231">
        <v>1</v>
      </c>
      <c r="J211" s="230">
        <v>0</v>
      </c>
      <c r="K211" s="231">
        <v>0</v>
      </c>
      <c r="L211" s="232">
        <v>0</v>
      </c>
      <c r="M211" s="233" t="s">
        <v>15</v>
      </c>
      <c r="N211" s="448" t="s">
        <v>409</v>
      </c>
    </row>
    <row r="212" spans="1:176">
      <c r="A212" s="446"/>
      <c r="B212" s="228" t="s">
        <v>17</v>
      </c>
      <c r="C212" s="229">
        <f t="shared" si="2"/>
        <v>55222</v>
      </c>
      <c r="D212" s="234">
        <v>10016</v>
      </c>
      <c r="E212" s="231">
        <v>0</v>
      </c>
      <c r="F212" s="230">
        <v>43709</v>
      </c>
      <c r="G212" s="231">
        <v>998</v>
      </c>
      <c r="H212" s="231">
        <v>0</v>
      </c>
      <c r="I212" s="231">
        <v>499</v>
      </c>
      <c r="J212" s="230">
        <v>0</v>
      </c>
      <c r="K212" s="231">
        <v>0</v>
      </c>
      <c r="L212" s="232">
        <v>0</v>
      </c>
      <c r="M212" s="233" t="s">
        <v>18</v>
      </c>
      <c r="N212" s="388"/>
    </row>
    <row r="213" spans="1:176">
      <c r="A213" s="462"/>
      <c r="B213" s="325" t="s">
        <v>19</v>
      </c>
      <c r="C213" s="326">
        <f t="shared" si="2"/>
        <v>17351</v>
      </c>
      <c r="D213" s="327">
        <v>3264</v>
      </c>
      <c r="E213" s="328">
        <v>0</v>
      </c>
      <c r="F213" s="329">
        <v>13113</v>
      </c>
      <c r="G213" s="328">
        <v>648</v>
      </c>
      <c r="H213" s="328">
        <v>0</v>
      </c>
      <c r="I213" s="328">
        <v>326</v>
      </c>
      <c r="J213" s="329">
        <v>0</v>
      </c>
      <c r="K213" s="328">
        <v>0</v>
      </c>
      <c r="L213" s="330">
        <v>0</v>
      </c>
      <c r="M213" s="331" t="s">
        <v>299</v>
      </c>
      <c r="N213" s="463"/>
      <c r="O213" s="152"/>
      <c r="P213" s="152"/>
      <c r="Q213" s="152"/>
      <c r="R213" s="152"/>
      <c r="S213" s="152"/>
      <c r="T213" s="152"/>
      <c r="U213" s="152"/>
      <c r="V213" s="152"/>
      <c r="W213" s="152"/>
      <c r="X213" s="152"/>
      <c r="Y213" s="152"/>
    </row>
    <row r="214" spans="1:176" s="346" customFormat="1" ht="12.75" customHeight="1">
      <c r="A214" s="456" t="s">
        <v>9</v>
      </c>
      <c r="B214" s="216" t="s">
        <v>14</v>
      </c>
      <c r="C214" s="217">
        <f t="shared" ref="C214:K216" si="3">SUM(C37,C40,C43,C46,C49,C52,C55,C58,C61,C64,C67,C70,C73,C76,C79,C82,C85,C88,C91,C94,C97,C100,C103,C106,C109,C112,C115,C118,C121,C124,C127,C34+C31+C28+C25+C22+C16+C13+C10+C130,C133,C136,C139,C142,C145,C148,C151,C154,C157,C160,C163,C166,C169,C172,C175,C178,C181,C184,C187,C190,C193,C196,C199,C202,C205,C208,C211,C19)</f>
        <v>4743</v>
      </c>
      <c r="D214" s="218">
        <f t="shared" si="3"/>
        <v>502</v>
      </c>
      <c r="E214" s="220">
        <f t="shared" si="3"/>
        <v>24</v>
      </c>
      <c r="F214" s="220">
        <f t="shared" si="3"/>
        <v>206</v>
      </c>
      <c r="G214" s="220">
        <f t="shared" si="3"/>
        <v>977</v>
      </c>
      <c r="H214" s="220">
        <f t="shared" si="3"/>
        <v>585</v>
      </c>
      <c r="I214" s="220">
        <f t="shared" si="3"/>
        <v>1377</v>
      </c>
      <c r="J214" s="220">
        <f t="shared" si="3"/>
        <v>529</v>
      </c>
      <c r="K214" s="220">
        <f t="shared" si="3"/>
        <v>218</v>
      </c>
      <c r="L214" s="220">
        <f>SUM(L37,L40,L43,L46,L49,L52,L55,L58,L61,L64,L67,L70,L73,L76,L79,L82,L85,L88,L91,L94,L97,L100,L103,L106,L109,L112,L115,L118,L121,L124,L127,L34+L31+L28+L25+L22+L16+L13+L10+L130,L133,L136,L139,L142,L145,L148,L151,L154,L157,L160,L163,L166,L169,L172,L175,L178,L181,L184,L187,L190,L193,L196,L199,L202,L205,L208,L211,L19)</f>
        <v>325</v>
      </c>
      <c r="M214" s="221" t="s">
        <v>15</v>
      </c>
      <c r="N214" s="459" t="s">
        <v>2</v>
      </c>
      <c r="O214" s="152"/>
      <c r="P214" s="152"/>
      <c r="Q214" s="152"/>
      <c r="R214" s="152"/>
      <c r="S214" s="152"/>
      <c r="T214" s="152"/>
      <c r="U214" s="152"/>
      <c r="V214" s="152"/>
      <c r="W214" s="152"/>
      <c r="X214" s="152"/>
      <c r="Y214" s="152"/>
      <c r="Z214" s="152"/>
      <c r="AA214" s="152"/>
      <c r="AB214" s="152"/>
      <c r="AC214" s="152"/>
      <c r="AD214" s="152"/>
      <c r="AE214" s="152"/>
      <c r="AF214" s="152"/>
      <c r="AG214" s="152"/>
      <c r="AH214" s="152"/>
      <c r="AI214" s="152"/>
      <c r="AJ214" s="152"/>
      <c r="AK214" s="152"/>
      <c r="AL214" s="152"/>
      <c r="AM214" s="152"/>
      <c r="AN214" s="152"/>
      <c r="AO214" s="152"/>
      <c r="AP214" s="152"/>
      <c r="AQ214" s="152"/>
      <c r="AR214" s="152"/>
      <c r="AS214" s="152"/>
      <c r="AT214" s="152"/>
      <c r="AU214" s="152"/>
      <c r="AV214" s="152"/>
      <c r="AW214" s="152"/>
      <c r="AX214" s="152"/>
      <c r="AY214" s="152"/>
      <c r="AZ214" s="152"/>
      <c r="BA214" s="152"/>
      <c r="BB214" s="152"/>
      <c r="BC214" s="152"/>
      <c r="BD214" s="152"/>
      <c r="BE214" s="152"/>
      <c r="BF214" s="152"/>
      <c r="BG214" s="152"/>
      <c r="BH214" s="152"/>
      <c r="BI214" s="152"/>
      <c r="BJ214" s="152"/>
      <c r="BK214" s="152"/>
      <c r="BL214" s="152"/>
      <c r="BM214" s="152"/>
      <c r="BN214" s="152"/>
      <c r="BO214" s="152"/>
      <c r="BP214" s="152"/>
      <c r="BQ214" s="152"/>
      <c r="BR214" s="152"/>
      <c r="BS214" s="152"/>
      <c r="BT214" s="152"/>
      <c r="BU214" s="152"/>
      <c r="BV214" s="152"/>
      <c r="BW214" s="152"/>
      <c r="BX214" s="152"/>
      <c r="BY214" s="152"/>
      <c r="BZ214" s="152"/>
      <c r="CA214" s="152"/>
      <c r="CB214" s="152"/>
      <c r="CC214" s="152"/>
      <c r="CD214" s="152"/>
      <c r="CE214" s="152"/>
      <c r="CF214" s="152"/>
      <c r="CG214" s="152"/>
      <c r="CH214" s="152"/>
      <c r="CI214" s="152"/>
      <c r="CJ214" s="152"/>
      <c r="CK214" s="152"/>
      <c r="CL214" s="152"/>
      <c r="CM214" s="152"/>
      <c r="CN214" s="152"/>
      <c r="CO214" s="152"/>
      <c r="CP214" s="152"/>
      <c r="CQ214" s="152"/>
      <c r="CR214" s="152"/>
      <c r="CS214" s="152"/>
      <c r="CT214" s="152"/>
      <c r="CU214" s="152"/>
      <c r="CV214" s="152"/>
      <c r="CW214" s="152"/>
      <c r="CX214" s="152"/>
      <c r="CY214" s="152"/>
      <c r="CZ214" s="152"/>
      <c r="DA214" s="152"/>
      <c r="DB214" s="152"/>
      <c r="DC214" s="152"/>
      <c r="DD214" s="152"/>
      <c r="DE214" s="152"/>
      <c r="DF214" s="152"/>
      <c r="DG214" s="152"/>
      <c r="DH214" s="152"/>
      <c r="DI214" s="152"/>
      <c r="DJ214" s="152"/>
      <c r="DK214" s="152"/>
      <c r="DL214" s="152"/>
      <c r="DM214" s="152"/>
      <c r="DN214" s="152"/>
      <c r="DO214" s="152"/>
      <c r="DP214" s="152"/>
      <c r="DQ214" s="152"/>
      <c r="DR214" s="152"/>
      <c r="DS214" s="152"/>
      <c r="DT214" s="152"/>
      <c r="DU214" s="152"/>
      <c r="DV214" s="152"/>
      <c r="DW214" s="152"/>
      <c r="DX214" s="152"/>
      <c r="DY214" s="152"/>
      <c r="DZ214" s="152"/>
      <c r="EA214" s="152"/>
      <c r="EB214" s="152"/>
      <c r="EC214" s="152"/>
      <c r="ED214" s="152"/>
      <c r="EE214" s="152"/>
      <c r="EF214" s="152"/>
      <c r="EG214" s="152"/>
      <c r="EH214" s="152"/>
      <c r="EI214" s="152"/>
      <c r="EJ214" s="152"/>
      <c r="EK214" s="152"/>
      <c r="EL214" s="152"/>
      <c r="EM214" s="152"/>
      <c r="EN214" s="152"/>
      <c r="EO214" s="152"/>
      <c r="EP214" s="152"/>
      <c r="EQ214" s="152"/>
      <c r="ER214" s="152"/>
      <c r="ES214" s="152"/>
      <c r="ET214" s="152"/>
      <c r="EU214" s="152"/>
      <c r="EV214" s="152"/>
      <c r="EW214" s="152"/>
      <c r="EX214" s="152"/>
      <c r="EY214" s="152"/>
      <c r="EZ214" s="152"/>
      <c r="FA214" s="152"/>
      <c r="FB214" s="152"/>
      <c r="FC214" s="152"/>
      <c r="FD214" s="152"/>
      <c r="FE214" s="152"/>
      <c r="FF214" s="152"/>
      <c r="FG214" s="152"/>
      <c r="FH214" s="152"/>
      <c r="FI214" s="152"/>
      <c r="FJ214" s="152"/>
      <c r="FK214" s="152"/>
      <c r="FL214" s="152"/>
      <c r="FM214" s="152"/>
      <c r="FN214" s="152"/>
      <c r="FO214" s="152"/>
      <c r="FP214" s="152"/>
      <c r="FQ214" s="152"/>
      <c r="FR214" s="152"/>
      <c r="FS214" s="152"/>
      <c r="FT214" s="152"/>
    </row>
    <row r="215" spans="1:176" s="152" customFormat="1" ht="12.75" customHeight="1">
      <c r="A215" s="457"/>
      <c r="B215" s="222" t="s">
        <v>17</v>
      </c>
      <c r="C215" s="223">
        <f t="shared" si="3"/>
        <v>116429263</v>
      </c>
      <c r="D215" s="224">
        <f t="shared" si="3"/>
        <v>2574200</v>
      </c>
      <c r="E215" s="226">
        <f t="shared" si="3"/>
        <v>3573577</v>
      </c>
      <c r="F215" s="226">
        <f t="shared" si="3"/>
        <v>11953160</v>
      </c>
      <c r="G215" s="226">
        <f t="shared" si="3"/>
        <v>565411</v>
      </c>
      <c r="H215" s="226">
        <f t="shared" si="3"/>
        <v>21198106</v>
      </c>
      <c r="I215" s="226">
        <f t="shared" si="3"/>
        <v>43929700</v>
      </c>
      <c r="J215" s="226">
        <f t="shared" si="3"/>
        <v>1703987</v>
      </c>
      <c r="K215" s="226">
        <f t="shared" si="3"/>
        <v>8307260</v>
      </c>
      <c r="L215" s="226">
        <f t="shared" ref="L215:L216" si="4">SUM(L38,L41,L44,L47,L50,L53,L56,L59,L62,L65,L68,L71,L74,L77,L80,L83,L86,L89,L92,L95,L98,L101,L104,L107,L110,L113,L116,L119,L122,L125,L128,L35+L32+L29+L26+L23+L17+L14+L11+L131,L134,L137,L140,L143,L146,L149,L152,L155,L158,L161,L164,L167,L170,L173,L176,L179,L182,L185,L188,L191,L194,L197,L200,L203,L206,L209,L212,L20)</f>
        <v>22623862</v>
      </c>
      <c r="M215" s="227" t="s">
        <v>18</v>
      </c>
      <c r="N215" s="460"/>
    </row>
    <row r="216" spans="1:176" s="345" customFormat="1" ht="12.75" customHeight="1">
      <c r="A216" s="458"/>
      <c r="B216" s="358" t="s">
        <v>19</v>
      </c>
      <c r="C216" s="308">
        <f t="shared" si="3"/>
        <v>62498789</v>
      </c>
      <c r="D216" s="309">
        <f t="shared" si="3"/>
        <v>1670034</v>
      </c>
      <c r="E216" s="310">
        <f t="shared" si="3"/>
        <v>3244099</v>
      </c>
      <c r="F216" s="310">
        <f t="shared" si="3"/>
        <v>3908089</v>
      </c>
      <c r="G216" s="310">
        <f t="shared" si="3"/>
        <v>213293</v>
      </c>
      <c r="H216" s="310">
        <f t="shared" si="3"/>
        <v>11952310</v>
      </c>
      <c r="I216" s="310">
        <f t="shared" si="3"/>
        <v>22302578</v>
      </c>
      <c r="J216" s="310">
        <f t="shared" si="3"/>
        <v>839724</v>
      </c>
      <c r="K216" s="310">
        <f t="shared" si="3"/>
        <v>4469775</v>
      </c>
      <c r="L216" s="310">
        <f t="shared" si="4"/>
        <v>13898887</v>
      </c>
      <c r="M216" s="359" t="s">
        <v>299</v>
      </c>
      <c r="N216" s="461"/>
      <c r="O216" s="152"/>
      <c r="P216" s="152"/>
      <c r="Q216" s="152"/>
      <c r="R216" s="152"/>
      <c r="S216" s="152"/>
      <c r="T216" s="152"/>
      <c r="U216" s="152"/>
      <c r="V216" s="152"/>
      <c r="W216" s="152"/>
      <c r="X216" s="152"/>
      <c r="Y216" s="152"/>
      <c r="Z216" s="152"/>
      <c r="AA216" s="152"/>
      <c r="AB216" s="152"/>
      <c r="AC216" s="152"/>
      <c r="AD216" s="152"/>
      <c r="AE216" s="152"/>
      <c r="AF216" s="152"/>
      <c r="AG216" s="152"/>
      <c r="AH216" s="152"/>
      <c r="AI216" s="152"/>
      <c r="AJ216" s="152"/>
      <c r="AK216" s="152"/>
      <c r="AL216" s="152"/>
      <c r="AM216" s="152"/>
      <c r="AN216" s="152"/>
      <c r="AO216" s="152"/>
      <c r="AP216" s="152"/>
      <c r="AQ216" s="152"/>
      <c r="AR216" s="152"/>
      <c r="AS216" s="152"/>
      <c r="AT216" s="152"/>
      <c r="AU216" s="152"/>
      <c r="AV216" s="152"/>
      <c r="AW216" s="152"/>
      <c r="AX216" s="152"/>
      <c r="AY216" s="152"/>
      <c r="AZ216" s="152"/>
      <c r="BA216" s="152"/>
      <c r="BB216" s="152"/>
      <c r="BC216" s="152"/>
      <c r="BD216" s="152"/>
      <c r="BE216" s="152"/>
      <c r="BF216" s="152"/>
      <c r="BG216" s="152"/>
      <c r="BH216" s="152"/>
      <c r="BI216" s="152"/>
      <c r="BJ216" s="152"/>
      <c r="BK216" s="152"/>
      <c r="BL216" s="152"/>
      <c r="BM216" s="152"/>
      <c r="BN216" s="152"/>
      <c r="BO216" s="152"/>
      <c r="BP216" s="152"/>
      <c r="BQ216" s="152"/>
      <c r="BR216" s="152"/>
      <c r="BS216" s="152"/>
      <c r="BT216" s="152"/>
      <c r="BU216" s="152"/>
      <c r="BV216" s="152"/>
      <c r="BW216" s="152"/>
      <c r="BX216" s="152"/>
      <c r="BY216" s="152"/>
      <c r="BZ216" s="152"/>
      <c r="CA216" s="152"/>
      <c r="CB216" s="152"/>
      <c r="CC216" s="152"/>
      <c r="CD216" s="152"/>
      <c r="CE216" s="152"/>
      <c r="CF216" s="152"/>
      <c r="CG216" s="152"/>
      <c r="CH216" s="152"/>
      <c r="CI216" s="152"/>
      <c r="CJ216" s="152"/>
      <c r="CK216" s="152"/>
      <c r="CL216" s="152"/>
      <c r="CM216" s="152"/>
      <c r="CN216" s="152"/>
      <c r="CO216" s="152"/>
      <c r="CP216" s="152"/>
      <c r="CQ216" s="152"/>
      <c r="CR216" s="152"/>
      <c r="CS216" s="152"/>
      <c r="CT216" s="152"/>
      <c r="CU216" s="152"/>
      <c r="CV216" s="152"/>
      <c r="CW216" s="152"/>
      <c r="CX216" s="152"/>
      <c r="CY216" s="152"/>
      <c r="CZ216" s="152"/>
      <c r="DA216" s="152"/>
      <c r="DB216" s="152"/>
      <c r="DC216" s="152"/>
      <c r="DD216" s="152"/>
      <c r="DE216" s="152"/>
      <c r="DF216" s="152"/>
      <c r="DG216" s="152"/>
      <c r="DH216" s="152"/>
      <c r="DI216" s="152"/>
      <c r="DJ216" s="152"/>
      <c r="DK216" s="152"/>
      <c r="DL216" s="152"/>
      <c r="DM216" s="152"/>
      <c r="DN216" s="152"/>
      <c r="DO216" s="152"/>
      <c r="DP216" s="152"/>
      <c r="DQ216" s="152"/>
      <c r="DR216" s="152"/>
      <c r="DS216" s="152"/>
      <c r="DT216" s="152"/>
      <c r="DU216" s="152"/>
      <c r="DV216" s="152"/>
      <c r="DW216" s="152"/>
      <c r="DX216" s="152"/>
      <c r="DY216" s="152"/>
      <c r="DZ216" s="152"/>
      <c r="EA216" s="152"/>
      <c r="EB216" s="152"/>
      <c r="EC216" s="152"/>
      <c r="ED216" s="152"/>
      <c r="EE216" s="152"/>
      <c r="EF216" s="152"/>
      <c r="EG216" s="152"/>
      <c r="EH216" s="152"/>
      <c r="EI216" s="152"/>
      <c r="EJ216" s="152"/>
      <c r="EK216" s="152"/>
      <c r="EL216" s="152"/>
      <c r="EM216" s="152"/>
      <c r="EN216" s="152"/>
      <c r="EO216" s="152"/>
      <c r="EP216" s="152"/>
      <c r="EQ216" s="152"/>
      <c r="ER216" s="152"/>
      <c r="ES216" s="152"/>
      <c r="ET216" s="152"/>
      <c r="EU216" s="152"/>
      <c r="EV216" s="152"/>
      <c r="EW216" s="152"/>
      <c r="EX216" s="152"/>
      <c r="EY216" s="152"/>
      <c r="EZ216" s="152"/>
      <c r="FA216" s="152"/>
      <c r="FB216" s="152"/>
      <c r="FC216" s="152"/>
      <c r="FD216" s="152"/>
      <c r="FE216" s="152"/>
      <c r="FF216" s="152"/>
      <c r="FG216" s="152"/>
      <c r="FH216" s="152"/>
      <c r="FI216" s="152"/>
      <c r="FJ216" s="152"/>
      <c r="FK216" s="152"/>
      <c r="FL216" s="152"/>
      <c r="FM216" s="152"/>
      <c r="FN216" s="152"/>
      <c r="FO216" s="152"/>
      <c r="FP216" s="152"/>
      <c r="FQ216" s="152"/>
      <c r="FR216" s="152"/>
      <c r="FS216" s="152"/>
      <c r="FT216" s="152"/>
    </row>
    <row r="217" spans="1:176" ht="15.75">
      <c r="A217" s="355" t="s">
        <v>306</v>
      </c>
      <c r="B217" s="152"/>
      <c r="C217" s="356"/>
      <c r="D217" s="152"/>
      <c r="E217" s="152"/>
      <c r="F217" s="152"/>
      <c r="G217" s="152"/>
      <c r="H217" s="152"/>
      <c r="I217" s="152"/>
      <c r="J217" s="152"/>
      <c r="K217" s="152"/>
      <c r="L217" s="152"/>
      <c r="M217" s="152"/>
      <c r="N217" s="357" t="s">
        <v>305</v>
      </c>
      <c r="Y217" s="152"/>
      <c r="Z217" s="152"/>
      <c r="AA217" s="152"/>
      <c r="AB217" s="152"/>
      <c r="AC217" s="152"/>
      <c r="AD217" s="152"/>
      <c r="AE217" s="152"/>
      <c r="AF217" s="152"/>
      <c r="AG217" s="152"/>
      <c r="AH217" s="152"/>
      <c r="AI217" s="152"/>
      <c r="AJ217" s="152"/>
      <c r="AK217" s="152"/>
      <c r="AL217" s="152"/>
      <c r="AM217" s="152"/>
      <c r="AN217" s="152"/>
      <c r="AO217" s="152"/>
      <c r="AP217" s="152"/>
      <c r="AQ217" s="152"/>
      <c r="AR217" s="152"/>
      <c r="AS217" s="152"/>
      <c r="AT217" s="152"/>
      <c r="AU217" s="152"/>
      <c r="AV217" s="152"/>
      <c r="AW217" s="152"/>
      <c r="AX217" s="152"/>
      <c r="AY217" s="152"/>
      <c r="AZ217" s="152"/>
      <c r="BA217" s="152"/>
      <c r="BB217" s="152"/>
      <c r="BC217" s="152"/>
      <c r="BD217" s="152"/>
      <c r="BE217" s="152"/>
      <c r="BF217" s="152"/>
      <c r="BG217" s="152"/>
      <c r="BH217" s="152"/>
      <c r="BI217" s="152"/>
      <c r="BJ217" s="152"/>
      <c r="BK217" s="152"/>
      <c r="BL217" s="152"/>
      <c r="BM217" s="152"/>
      <c r="BN217" s="152"/>
      <c r="BO217" s="152"/>
      <c r="BP217" s="152"/>
      <c r="BQ217" s="152"/>
      <c r="BR217" s="152"/>
      <c r="BS217" s="152"/>
      <c r="BT217" s="152"/>
      <c r="BU217" s="152"/>
      <c r="BV217" s="152"/>
      <c r="BW217" s="152"/>
      <c r="BX217" s="152"/>
      <c r="BY217" s="152"/>
      <c r="BZ217" s="152"/>
      <c r="CA217" s="152"/>
      <c r="CB217" s="152"/>
      <c r="CC217" s="152"/>
      <c r="CD217" s="152"/>
      <c r="CE217" s="152"/>
      <c r="CF217" s="152"/>
      <c r="CG217" s="152"/>
      <c r="CH217" s="152"/>
      <c r="CI217" s="152"/>
      <c r="CJ217" s="152"/>
      <c r="CK217" s="152"/>
      <c r="CL217" s="152"/>
      <c r="CM217" s="152"/>
      <c r="CN217" s="152"/>
      <c r="CO217" s="152"/>
      <c r="CP217" s="152"/>
      <c r="CQ217" s="152"/>
      <c r="CR217" s="152"/>
      <c r="CS217" s="152"/>
      <c r="CT217" s="152"/>
      <c r="CU217" s="152"/>
      <c r="CV217" s="152"/>
      <c r="CW217" s="152"/>
      <c r="CX217" s="152"/>
      <c r="CY217" s="152"/>
      <c r="CZ217" s="152"/>
      <c r="DA217" s="152"/>
      <c r="DB217" s="152"/>
      <c r="DC217" s="152"/>
      <c r="DD217" s="152"/>
      <c r="DE217" s="152"/>
      <c r="DF217" s="152"/>
      <c r="DG217" s="152"/>
      <c r="DH217" s="152"/>
      <c r="DI217" s="152"/>
      <c r="DJ217" s="152"/>
      <c r="DK217" s="152"/>
      <c r="DL217" s="152"/>
      <c r="DM217" s="152"/>
      <c r="DN217" s="152"/>
      <c r="DO217" s="152"/>
      <c r="DP217" s="152"/>
      <c r="DQ217" s="152"/>
      <c r="DR217" s="152"/>
      <c r="DS217" s="152"/>
      <c r="DT217" s="152"/>
      <c r="DU217" s="152"/>
      <c r="DV217" s="152"/>
      <c r="DW217" s="152"/>
      <c r="DX217" s="152"/>
      <c r="DY217" s="152"/>
      <c r="DZ217" s="152"/>
      <c r="EA217" s="152"/>
      <c r="EB217" s="152"/>
      <c r="EC217" s="152"/>
      <c r="ED217" s="152"/>
      <c r="EE217" s="152"/>
      <c r="EF217" s="152"/>
      <c r="EG217" s="152"/>
      <c r="EH217" s="152"/>
      <c r="EI217" s="152"/>
      <c r="EJ217" s="152"/>
      <c r="EK217" s="152"/>
      <c r="EL217" s="152"/>
      <c r="EM217" s="152"/>
      <c r="EN217" s="152"/>
      <c r="EO217" s="152"/>
      <c r="EP217" s="152"/>
      <c r="EQ217" s="152"/>
      <c r="ER217" s="152"/>
      <c r="ES217" s="152"/>
      <c r="ET217" s="152"/>
      <c r="EU217" s="152"/>
      <c r="EV217" s="152"/>
      <c r="EW217" s="152"/>
      <c r="EX217" s="152"/>
      <c r="EY217" s="152"/>
      <c r="EZ217" s="152"/>
      <c r="FA217" s="152"/>
      <c r="FB217" s="152"/>
      <c r="FC217" s="152"/>
      <c r="FD217" s="152"/>
      <c r="FE217" s="152"/>
      <c r="FF217" s="152"/>
      <c r="FG217" s="152"/>
      <c r="FH217" s="152"/>
      <c r="FI217" s="152"/>
      <c r="FJ217" s="152"/>
      <c r="FK217" s="152"/>
      <c r="FL217" s="152"/>
      <c r="FM217" s="152"/>
      <c r="FN217" s="152"/>
      <c r="FO217" s="152"/>
      <c r="FP217" s="152"/>
      <c r="FQ217" s="152"/>
      <c r="FR217" s="152"/>
      <c r="FS217" s="152"/>
      <c r="FT217" s="152"/>
    </row>
  </sheetData>
  <mergeCells count="148">
    <mergeCell ref="A214:A216"/>
    <mergeCell ref="N214:N216"/>
    <mergeCell ref="A208:A210"/>
    <mergeCell ref="N208:N210"/>
    <mergeCell ref="A211:A213"/>
    <mergeCell ref="N211:N213"/>
    <mergeCell ref="A199:A201"/>
    <mergeCell ref="N199:N201"/>
    <mergeCell ref="A202:A204"/>
    <mergeCell ref="N202:N204"/>
    <mergeCell ref="A205:A207"/>
    <mergeCell ref="N205:N207"/>
    <mergeCell ref="A190:A192"/>
    <mergeCell ref="N190:N192"/>
    <mergeCell ref="A193:A195"/>
    <mergeCell ref="N193:N195"/>
    <mergeCell ref="A196:A198"/>
    <mergeCell ref="N196:N198"/>
    <mergeCell ref="A181:A183"/>
    <mergeCell ref="N181:N183"/>
    <mergeCell ref="A184:A186"/>
    <mergeCell ref="N184:N186"/>
    <mergeCell ref="A187:A189"/>
    <mergeCell ref="N187:N189"/>
    <mergeCell ref="A172:A174"/>
    <mergeCell ref="N172:N174"/>
    <mergeCell ref="A175:A177"/>
    <mergeCell ref="N175:N177"/>
    <mergeCell ref="A178:A180"/>
    <mergeCell ref="N178:N180"/>
    <mergeCell ref="A163:A165"/>
    <mergeCell ref="N163:N165"/>
    <mergeCell ref="A166:A168"/>
    <mergeCell ref="N166:N168"/>
    <mergeCell ref="A169:A171"/>
    <mergeCell ref="N169:N171"/>
    <mergeCell ref="A154:A156"/>
    <mergeCell ref="N154:N156"/>
    <mergeCell ref="A157:A159"/>
    <mergeCell ref="N157:N159"/>
    <mergeCell ref="A160:A162"/>
    <mergeCell ref="N160:N162"/>
    <mergeCell ref="A145:A147"/>
    <mergeCell ref="N145:N147"/>
    <mergeCell ref="A148:A150"/>
    <mergeCell ref="N148:N150"/>
    <mergeCell ref="A151:A153"/>
    <mergeCell ref="N151:N153"/>
    <mergeCell ref="A136:A138"/>
    <mergeCell ref="N136:N138"/>
    <mergeCell ref="A139:A141"/>
    <mergeCell ref="N139:N141"/>
    <mergeCell ref="A142:A144"/>
    <mergeCell ref="N142:N144"/>
    <mergeCell ref="A127:A129"/>
    <mergeCell ref="N127:N129"/>
    <mergeCell ref="A130:A132"/>
    <mergeCell ref="N130:N132"/>
    <mergeCell ref="A133:A135"/>
    <mergeCell ref="N133:N135"/>
    <mergeCell ref="A118:A120"/>
    <mergeCell ref="N118:N120"/>
    <mergeCell ref="A121:A123"/>
    <mergeCell ref="N121:N123"/>
    <mergeCell ref="A124:A126"/>
    <mergeCell ref="N124:N126"/>
    <mergeCell ref="A109:A111"/>
    <mergeCell ref="N109:N111"/>
    <mergeCell ref="A112:A114"/>
    <mergeCell ref="N112:N114"/>
    <mergeCell ref="A115:A117"/>
    <mergeCell ref="N115:N117"/>
    <mergeCell ref="A100:A102"/>
    <mergeCell ref="N100:N102"/>
    <mergeCell ref="A103:A105"/>
    <mergeCell ref="N103:N105"/>
    <mergeCell ref="A106:A108"/>
    <mergeCell ref="N106:N108"/>
    <mergeCell ref="A91:A93"/>
    <mergeCell ref="N91:N93"/>
    <mergeCell ref="A94:A96"/>
    <mergeCell ref="N94:N96"/>
    <mergeCell ref="A97:A99"/>
    <mergeCell ref="N97:N99"/>
    <mergeCell ref="A82:A84"/>
    <mergeCell ref="N82:N84"/>
    <mergeCell ref="A85:A87"/>
    <mergeCell ref="N85:N87"/>
    <mergeCell ref="A88:A90"/>
    <mergeCell ref="N88:N90"/>
    <mergeCell ref="A73:A75"/>
    <mergeCell ref="N73:N75"/>
    <mergeCell ref="A76:A78"/>
    <mergeCell ref="N76:N78"/>
    <mergeCell ref="A79:A81"/>
    <mergeCell ref="N79:N81"/>
    <mergeCell ref="A64:A66"/>
    <mergeCell ref="N64:N66"/>
    <mergeCell ref="A67:A69"/>
    <mergeCell ref="N67:N69"/>
    <mergeCell ref="A70:A72"/>
    <mergeCell ref="N70:N72"/>
    <mergeCell ref="A55:A57"/>
    <mergeCell ref="N55:N57"/>
    <mergeCell ref="A58:A60"/>
    <mergeCell ref="N58:N60"/>
    <mergeCell ref="A61:A63"/>
    <mergeCell ref="N61:N63"/>
    <mergeCell ref="A46:A48"/>
    <mergeCell ref="N46:N48"/>
    <mergeCell ref="A49:A51"/>
    <mergeCell ref="N49:N51"/>
    <mergeCell ref="A52:A54"/>
    <mergeCell ref="N52:N54"/>
    <mergeCell ref="A37:A39"/>
    <mergeCell ref="N37:N39"/>
    <mergeCell ref="A40:A42"/>
    <mergeCell ref="N40:N42"/>
    <mergeCell ref="A43:A45"/>
    <mergeCell ref="N43:N45"/>
    <mergeCell ref="A28:A30"/>
    <mergeCell ref="N28:N30"/>
    <mergeCell ref="A31:A33"/>
    <mergeCell ref="N31:N33"/>
    <mergeCell ref="A34:A36"/>
    <mergeCell ref="N34:N36"/>
    <mergeCell ref="A19:A21"/>
    <mergeCell ref="N19:N21"/>
    <mergeCell ref="A22:A24"/>
    <mergeCell ref="N22:N24"/>
    <mergeCell ref="A25:A27"/>
    <mergeCell ref="N25:N27"/>
    <mergeCell ref="A10:A12"/>
    <mergeCell ref="N10:N12"/>
    <mergeCell ref="A13:A15"/>
    <mergeCell ref="N13:N15"/>
    <mergeCell ref="A16:A18"/>
    <mergeCell ref="N16:N18"/>
    <mergeCell ref="A1:N1"/>
    <mergeCell ref="A2:N2"/>
    <mergeCell ref="A3:N3"/>
    <mergeCell ref="A4:N4"/>
    <mergeCell ref="A5:N5"/>
    <mergeCell ref="A7:A9"/>
    <mergeCell ref="B7:B9"/>
    <mergeCell ref="C7:L7"/>
    <mergeCell ref="M7:M9"/>
    <mergeCell ref="N7:N9"/>
  </mergeCells>
  <printOptions horizontalCentered="1"/>
  <pageMargins left="0" right="0" top="0.39370078740157483" bottom="0" header="0.31496062992125984" footer="0.31496062992125984"/>
  <pageSetup paperSize="9" scale="75" orientation="landscape" r:id="rId1"/>
  <rowBreaks count="4" manualBreakCount="4">
    <brk id="54" max="13" man="1"/>
    <brk id="99" max="13" man="1"/>
    <brk id="144" max="13" man="1"/>
    <brk id="189"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F26"/>
  <sheetViews>
    <sheetView view="pageBreakPreview" zoomScaleNormal="100" zoomScaleSheetLayoutView="100" workbookViewId="0">
      <selection activeCell="Q27" sqref="Q27"/>
    </sheetView>
  </sheetViews>
  <sheetFormatPr defaultColWidth="9.140625" defaultRowHeight="14.25"/>
  <cols>
    <col min="1" max="1" width="63.7109375" style="25" customWidth="1"/>
    <col min="2" max="13" width="9.140625" style="25"/>
    <col min="14" max="14" width="13.140625" style="25" customWidth="1"/>
    <col min="15" max="15" width="16" style="25" customWidth="1"/>
    <col min="16" max="16" width="1.28515625" style="25" customWidth="1"/>
    <col min="17" max="16384" width="9.140625" style="25"/>
  </cols>
  <sheetData>
    <row r="1" spans="1:1" ht="216" customHeight="1">
      <c r="A1" s="27" t="s">
        <v>213</v>
      </c>
    </row>
    <row r="26" spans="6:6">
      <c r="F26" s="25">
        <v>1028096</v>
      </c>
    </row>
  </sheetData>
  <printOptions horizontalCentered="1" verticalCentered="1"/>
  <pageMargins left="0" right="0" top="0" bottom="0" header="0.31496062992125984" footer="0.31496062992125984"/>
  <pageSetup paperSize="9" orientation="landscape" r:id="rId1"/>
  <rowBreaks count="1" manualBreakCount="1">
    <brk id="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N49"/>
  <sheetViews>
    <sheetView view="pageBreakPreview" zoomScaleNormal="100" zoomScaleSheetLayoutView="100" workbookViewId="0">
      <selection activeCell="Q27" sqref="Q27"/>
    </sheetView>
  </sheetViews>
  <sheetFormatPr defaultRowHeight="12.75"/>
  <cols>
    <col min="1" max="1" width="20.7109375" customWidth="1"/>
    <col min="2" max="2" width="12.7109375" customWidth="1"/>
    <col min="3" max="3" width="11.7109375" style="64" customWidth="1"/>
    <col min="4" max="12" width="10.7109375" customWidth="1"/>
    <col min="13" max="13" width="12.7109375" customWidth="1"/>
    <col min="14" max="14" width="20.7109375" customWidth="1"/>
    <col min="15" max="15" width="16" customWidth="1"/>
    <col min="16" max="16" width="1.28515625" customWidth="1"/>
  </cols>
  <sheetData>
    <row r="1" spans="1:14" s="28" customFormat="1" ht="14.25" customHeight="1">
      <c r="A1" s="424"/>
      <c r="B1" s="424"/>
      <c r="C1" s="424"/>
      <c r="D1" s="424"/>
      <c r="E1" s="424"/>
      <c r="F1" s="424"/>
      <c r="G1" s="424"/>
      <c r="H1" s="424"/>
      <c r="I1" s="424"/>
      <c r="J1" s="424"/>
      <c r="K1" s="424"/>
      <c r="L1" s="424"/>
      <c r="M1" s="424"/>
      <c r="N1" s="424"/>
    </row>
    <row r="2" spans="1:14" s="64" customFormat="1" ht="18">
      <c r="A2" s="407" t="s">
        <v>79</v>
      </c>
      <c r="B2" s="407"/>
      <c r="C2" s="407"/>
      <c r="D2" s="407"/>
      <c r="E2" s="407"/>
      <c r="F2" s="407"/>
      <c r="G2" s="407"/>
      <c r="H2" s="407"/>
      <c r="I2" s="407"/>
      <c r="J2" s="407"/>
      <c r="K2" s="407"/>
      <c r="L2" s="407"/>
      <c r="M2" s="407"/>
      <c r="N2" s="407"/>
    </row>
    <row r="3" spans="1:14" s="64" customFormat="1" ht="15.75">
      <c r="A3" s="408" t="s">
        <v>180</v>
      </c>
      <c r="B3" s="408"/>
      <c r="C3" s="408"/>
      <c r="D3" s="408"/>
      <c r="E3" s="408"/>
      <c r="F3" s="408"/>
      <c r="G3" s="408"/>
      <c r="H3" s="408"/>
      <c r="I3" s="408"/>
      <c r="J3" s="408"/>
      <c r="K3" s="408"/>
      <c r="L3" s="408"/>
      <c r="M3" s="408"/>
      <c r="N3" s="408"/>
    </row>
    <row r="4" spans="1:14" s="64" customFormat="1" ht="15.75">
      <c r="A4" s="409">
        <v>2022</v>
      </c>
      <c r="B4" s="409"/>
      <c r="C4" s="409"/>
      <c r="D4" s="409"/>
      <c r="E4" s="409"/>
      <c r="F4" s="409"/>
      <c r="G4" s="409"/>
      <c r="H4" s="409"/>
      <c r="I4" s="409"/>
      <c r="J4" s="409"/>
      <c r="K4" s="409"/>
      <c r="L4" s="409"/>
      <c r="M4" s="409"/>
      <c r="N4" s="409"/>
    </row>
    <row r="5" spans="1:14" s="64" customFormat="1" ht="15.75">
      <c r="A5" s="410" t="s">
        <v>225</v>
      </c>
      <c r="B5" s="410"/>
      <c r="C5" s="410"/>
      <c r="D5" s="410"/>
      <c r="E5" s="410"/>
      <c r="F5" s="410"/>
      <c r="G5" s="410"/>
      <c r="H5" s="410"/>
      <c r="I5" s="410"/>
      <c r="J5" s="410"/>
      <c r="K5" s="410"/>
      <c r="L5" s="410"/>
      <c r="M5" s="410"/>
      <c r="N5" s="410"/>
    </row>
    <row r="6" spans="1:14" s="64" customFormat="1" ht="15.75">
      <c r="A6" s="1" t="s">
        <v>184</v>
      </c>
      <c r="B6" s="65"/>
      <c r="C6" s="65"/>
      <c r="D6" s="65"/>
      <c r="E6" s="65"/>
      <c r="F6" s="65"/>
      <c r="G6" s="65"/>
      <c r="H6" s="65"/>
      <c r="I6" s="65"/>
      <c r="J6" s="65"/>
      <c r="K6" s="65"/>
      <c r="L6" s="31"/>
      <c r="M6" s="65"/>
      <c r="N6" s="30" t="s">
        <v>185</v>
      </c>
    </row>
    <row r="7" spans="1:14" s="64" customFormat="1" ht="15.75">
      <c r="A7" s="411" t="s">
        <v>80</v>
      </c>
      <c r="B7" s="411" t="s">
        <v>118</v>
      </c>
      <c r="C7" s="475" t="s">
        <v>120</v>
      </c>
      <c r="D7" s="475"/>
      <c r="E7" s="475"/>
      <c r="F7" s="475"/>
      <c r="G7" s="475"/>
      <c r="H7" s="475"/>
      <c r="I7" s="475"/>
      <c r="J7" s="475"/>
      <c r="K7" s="475"/>
      <c r="L7" s="475"/>
      <c r="M7" s="415" t="s">
        <v>119</v>
      </c>
      <c r="N7" s="415" t="s">
        <v>81</v>
      </c>
    </row>
    <row r="8" spans="1:14" s="66" customFormat="1" ht="30">
      <c r="A8" s="412"/>
      <c r="B8" s="412"/>
      <c r="C8" s="77" t="s">
        <v>179</v>
      </c>
      <c r="D8" s="77" t="s">
        <v>3</v>
      </c>
      <c r="E8" s="77" t="s">
        <v>78</v>
      </c>
      <c r="F8" s="77" t="s">
        <v>77</v>
      </c>
      <c r="G8" s="77" t="s">
        <v>4</v>
      </c>
      <c r="H8" s="77" t="s">
        <v>76</v>
      </c>
      <c r="I8" s="77" t="s">
        <v>5</v>
      </c>
      <c r="J8" s="77" t="s">
        <v>75</v>
      </c>
      <c r="K8" s="77" t="s">
        <v>6</v>
      </c>
      <c r="L8" s="77" t="s">
        <v>7</v>
      </c>
      <c r="M8" s="416"/>
      <c r="N8" s="416"/>
    </row>
    <row r="9" spans="1:14" s="66" customFormat="1" ht="21.6" customHeight="1">
      <c r="A9" s="413"/>
      <c r="B9" s="413"/>
      <c r="C9" s="99" t="s">
        <v>9</v>
      </c>
      <c r="D9" s="76" t="s">
        <v>209</v>
      </c>
      <c r="E9" s="76" t="s">
        <v>208</v>
      </c>
      <c r="F9" s="76" t="s">
        <v>207</v>
      </c>
      <c r="G9" s="76" t="s">
        <v>10</v>
      </c>
      <c r="H9" s="76" t="s">
        <v>205</v>
      </c>
      <c r="I9" s="76" t="s">
        <v>204</v>
      </c>
      <c r="J9" s="76" t="s">
        <v>206</v>
      </c>
      <c r="K9" s="76" t="s">
        <v>11</v>
      </c>
      <c r="L9" s="76" t="s">
        <v>12</v>
      </c>
      <c r="M9" s="417"/>
      <c r="N9" s="417"/>
    </row>
    <row r="10" spans="1:14" s="67" customFormat="1" ht="12.75" customHeight="1">
      <c r="A10" s="476" t="s">
        <v>82</v>
      </c>
      <c r="B10" s="137" t="s">
        <v>14</v>
      </c>
      <c r="C10" s="194">
        <f>SUM(D10:L10)</f>
        <v>5</v>
      </c>
      <c r="D10" s="115">
        <v>0</v>
      </c>
      <c r="E10" s="114">
        <v>4</v>
      </c>
      <c r="F10" s="115">
        <v>0</v>
      </c>
      <c r="G10" s="114">
        <v>0</v>
      </c>
      <c r="H10" s="115">
        <v>1</v>
      </c>
      <c r="I10" s="114">
        <v>0</v>
      </c>
      <c r="J10" s="114">
        <v>0</v>
      </c>
      <c r="K10" s="114">
        <v>0</v>
      </c>
      <c r="L10" s="115">
        <v>0</v>
      </c>
      <c r="M10" s="129" t="s">
        <v>15</v>
      </c>
      <c r="N10" s="478" t="s">
        <v>83</v>
      </c>
    </row>
    <row r="11" spans="1:14" s="67" customFormat="1" ht="12.75" customHeight="1">
      <c r="A11" s="477"/>
      <c r="B11" s="138" t="s">
        <v>17</v>
      </c>
      <c r="C11" s="195">
        <f t="shared" ref="C11:C48" si="0">SUM(D11:L11)</f>
        <v>813579</v>
      </c>
      <c r="D11" s="117">
        <v>0</v>
      </c>
      <c r="E11" s="116">
        <v>788148</v>
      </c>
      <c r="F11" s="117">
        <v>0</v>
      </c>
      <c r="G11" s="116">
        <v>0</v>
      </c>
      <c r="H11" s="117">
        <v>25431</v>
      </c>
      <c r="I11" s="116">
        <v>0</v>
      </c>
      <c r="J11" s="116">
        <v>0</v>
      </c>
      <c r="K11" s="116">
        <v>0</v>
      </c>
      <c r="L11" s="117">
        <v>0</v>
      </c>
      <c r="M11" s="130" t="s">
        <v>18</v>
      </c>
      <c r="N11" s="479"/>
    </row>
    <row r="12" spans="1:14" s="67" customFormat="1" ht="12.75" customHeight="1">
      <c r="A12" s="477"/>
      <c r="B12" s="138" t="s">
        <v>19</v>
      </c>
      <c r="C12" s="195">
        <f t="shared" si="0"/>
        <v>738765</v>
      </c>
      <c r="D12" s="117">
        <v>0</v>
      </c>
      <c r="E12" s="116">
        <v>726164</v>
      </c>
      <c r="F12" s="117">
        <v>0</v>
      </c>
      <c r="G12" s="116">
        <v>0</v>
      </c>
      <c r="H12" s="117">
        <v>12601</v>
      </c>
      <c r="I12" s="116">
        <v>0</v>
      </c>
      <c r="J12" s="116">
        <v>0</v>
      </c>
      <c r="K12" s="116">
        <v>0</v>
      </c>
      <c r="L12" s="117">
        <v>0</v>
      </c>
      <c r="M12" s="130" t="s">
        <v>20</v>
      </c>
      <c r="N12" s="479"/>
    </row>
    <row r="13" spans="1:14" s="67" customFormat="1" ht="12.75" customHeight="1">
      <c r="A13" s="480" t="s">
        <v>84</v>
      </c>
      <c r="B13" s="139" t="s">
        <v>14</v>
      </c>
      <c r="C13" s="196">
        <f t="shared" si="0"/>
        <v>6</v>
      </c>
      <c r="D13" s="120">
        <v>1</v>
      </c>
      <c r="E13" s="119">
        <v>4</v>
      </c>
      <c r="F13" s="120">
        <v>0</v>
      </c>
      <c r="G13" s="119">
        <v>0</v>
      </c>
      <c r="H13" s="120">
        <v>1</v>
      </c>
      <c r="I13" s="119">
        <v>0</v>
      </c>
      <c r="J13" s="119">
        <v>0</v>
      </c>
      <c r="K13" s="119">
        <v>0</v>
      </c>
      <c r="L13" s="120">
        <v>0</v>
      </c>
      <c r="M13" s="131" t="s">
        <v>15</v>
      </c>
      <c r="N13" s="472" t="s">
        <v>85</v>
      </c>
    </row>
    <row r="14" spans="1:14" s="67" customFormat="1" ht="12.75" customHeight="1">
      <c r="A14" s="480"/>
      <c r="B14" s="139" t="s">
        <v>17</v>
      </c>
      <c r="C14" s="197">
        <f t="shared" si="0"/>
        <v>814447</v>
      </c>
      <c r="D14" s="120">
        <v>2948</v>
      </c>
      <c r="E14" s="121">
        <v>788148</v>
      </c>
      <c r="F14" s="120">
        <v>0</v>
      </c>
      <c r="G14" s="121">
        <v>0</v>
      </c>
      <c r="H14" s="120">
        <v>23351</v>
      </c>
      <c r="I14" s="121">
        <v>0</v>
      </c>
      <c r="J14" s="121">
        <v>0</v>
      </c>
      <c r="K14" s="121">
        <v>0</v>
      </c>
      <c r="L14" s="120">
        <v>0</v>
      </c>
      <c r="M14" s="131" t="s">
        <v>18</v>
      </c>
      <c r="N14" s="472"/>
    </row>
    <row r="15" spans="1:14" s="67" customFormat="1" ht="12.75" customHeight="1">
      <c r="A15" s="480"/>
      <c r="B15" s="139" t="s">
        <v>19</v>
      </c>
      <c r="C15" s="197">
        <f t="shared" si="0"/>
        <v>739255</v>
      </c>
      <c r="D15" s="120">
        <v>912</v>
      </c>
      <c r="E15" s="121">
        <v>726164</v>
      </c>
      <c r="F15" s="120">
        <v>0</v>
      </c>
      <c r="G15" s="121">
        <v>0</v>
      </c>
      <c r="H15" s="120">
        <v>12179</v>
      </c>
      <c r="I15" s="121">
        <v>0</v>
      </c>
      <c r="J15" s="121">
        <v>0</v>
      </c>
      <c r="K15" s="121">
        <v>0</v>
      </c>
      <c r="L15" s="120">
        <v>0</v>
      </c>
      <c r="M15" s="131" t="s">
        <v>20</v>
      </c>
      <c r="N15" s="472"/>
    </row>
    <row r="16" spans="1:14" s="67" customFormat="1" ht="12.75" customHeight="1">
      <c r="A16" s="477" t="s">
        <v>86</v>
      </c>
      <c r="B16" s="140" t="s">
        <v>14</v>
      </c>
      <c r="C16" s="198">
        <f t="shared" si="0"/>
        <v>5</v>
      </c>
      <c r="D16" s="117">
        <v>0</v>
      </c>
      <c r="E16" s="122">
        <v>4</v>
      </c>
      <c r="F16" s="117">
        <v>0</v>
      </c>
      <c r="G16" s="122">
        <v>0</v>
      </c>
      <c r="H16" s="117">
        <v>1</v>
      </c>
      <c r="I16" s="122">
        <v>0</v>
      </c>
      <c r="J16" s="122">
        <v>0</v>
      </c>
      <c r="K16" s="122">
        <v>0</v>
      </c>
      <c r="L16" s="117">
        <v>0</v>
      </c>
      <c r="M16" s="130" t="s">
        <v>15</v>
      </c>
      <c r="N16" s="466" t="s">
        <v>87</v>
      </c>
    </row>
    <row r="17" spans="1:14" s="67" customFormat="1" ht="12.75" customHeight="1">
      <c r="A17" s="477"/>
      <c r="B17" s="138" t="s">
        <v>17</v>
      </c>
      <c r="C17" s="195">
        <f t="shared" si="0"/>
        <v>806610</v>
      </c>
      <c r="D17" s="117">
        <v>0</v>
      </c>
      <c r="E17" s="116">
        <v>788148</v>
      </c>
      <c r="F17" s="117">
        <v>0</v>
      </c>
      <c r="G17" s="116">
        <v>0</v>
      </c>
      <c r="H17" s="117">
        <v>18462</v>
      </c>
      <c r="I17" s="116">
        <v>0</v>
      </c>
      <c r="J17" s="116">
        <v>0</v>
      </c>
      <c r="K17" s="116">
        <v>0</v>
      </c>
      <c r="L17" s="117">
        <v>0</v>
      </c>
      <c r="M17" s="130" t="s">
        <v>18</v>
      </c>
      <c r="N17" s="466"/>
    </row>
    <row r="18" spans="1:14" s="67" customFormat="1" ht="12.75" customHeight="1" thickBot="1">
      <c r="A18" s="481"/>
      <c r="B18" s="141" t="s">
        <v>19</v>
      </c>
      <c r="C18" s="199">
        <f t="shared" si="0"/>
        <v>736499</v>
      </c>
      <c r="D18" s="124">
        <v>0</v>
      </c>
      <c r="E18" s="123">
        <v>726164</v>
      </c>
      <c r="F18" s="124">
        <v>0</v>
      </c>
      <c r="G18" s="123">
        <v>0</v>
      </c>
      <c r="H18" s="124">
        <v>10335</v>
      </c>
      <c r="I18" s="123">
        <v>0</v>
      </c>
      <c r="J18" s="123">
        <v>0</v>
      </c>
      <c r="K18" s="123">
        <v>0</v>
      </c>
      <c r="L18" s="124">
        <v>0</v>
      </c>
      <c r="M18" s="132" t="s">
        <v>20</v>
      </c>
      <c r="N18" s="467"/>
    </row>
    <row r="19" spans="1:14" s="67" customFormat="1" ht="12.75" customHeight="1" thickBot="1">
      <c r="A19" s="469" t="s">
        <v>88</v>
      </c>
      <c r="B19" s="142" t="s">
        <v>14</v>
      </c>
      <c r="C19" s="200">
        <f t="shared" si="0"/>
        <v>5</v>
      </c>
      <c r="D19" s="126">
        <v>0</v>
      </c>
      <c r="E19" s="125">
        <v>3</v>
      </c>
      <c r="F19" s="126">
        <v>0</v>
      </c>
      <c r="G19" s="125">
        <v>0</v>
      </c>
      <c r="H19" s="126">
        <v>2</v>
      </c>
      <c r="I19" s="125">
        <v>0</v>
      </c>
      <c r="J19" s="125">
        <v>0</v>
      </c>
      <c r="K19" s="125">
        <v>0</v>
      </c>
      <c r="L19" s="126">
        <v>0</v>
      </c>
      <c r="M19" s="133" t="s">
        <v>15</v>
      </c>
      <c r="N19" s="471" t="s">
        <v>89</v>
      </c>
    </row>
    <row r="20" spans="1:14" s="67" customFormat="1" ht="12.75" customHeight="1" thickBot="1">
      <c r="A20" s="469"/>
      <c r="B20" s="142" t="s">
        <v>17</v>
      </c>
      <c r="C20" s="197">
        <f t="shared" si="0"/>
        <v>556730</v>
      </c>
      <c r="D20" s="120">
        <v>0</v>
      </c>
      <c r="E20" s="121">
        <v>515910</v>
      </c>
      <c r="F20" s="120">
        <v>0</v>
      </c>
      <c r="G20" s="121">
        <v>0</v>
      </c>
      <c r="H20" s="120">
        <v>40820</v>
      </c>
      <c r="I20" s="121">
        <v>0</v>
      </c>
      <c r="J20" s="121">
        <v>0</v>
      </c>
      <c r="K20" s="121">
        <v>0</v>
      </c>
      <c r="L20" s="120">
        <v>0</v>
      </c>
      <c r="M20" s="133" t="s">
        <v>18</v>
      </c>
      <c r="N20" s="472"/>
    </row>
    <row r="21" spans="1:14" s="67" customFormat="1" ht="12.75" customHeight="1" thickBot="1">
      <c r="A21" s="469"/>
      <c r="B21" s="142" t="s">
        <v>19</v>
      </c>
      <c r="C21" s="197">
        <f t="shared" si="0"/>
        <v>537210</v>
      </c>
      <c r="D21" s="120">
        <v>0</v>
      </c>
      <c r="E21" s="121">
        <v>514794</v>
      </c>
      <c r="F21" s="120">
        <v>0</v>
      </c>
      <c r="G21" s="121">
        <v>0</v>
      </c>
      <c r="H21" s="120">
        <v>22416</v>
      </c>
      <c r="I21" s="121">
        <v>0</v>
      </c>
      <c r="J21" s="121">
        <v>0</v>
      </c>
      <c r="K21" s="121">
        <v>0</v>
      </c>
      <c r="L21" s="120">
        <v>0</v>
      </c>
      <c r="M21" s="133" t="s">
        <v>20</v>
      </c>
      <c r="N21" s="474"/>
    </row>
    <row r="22" spans="1:14" s="67" customFormat="1" ht="12.75" customHeight="1" thickBot="1">
      <c r="A22" s="464" t="s">
        <v>90</v>
      </c>
      <c r="B22" s="137" t="s">
        <v>14</v>
      </c>
      <c r="C22" s="198">
        <f t="shared" si="0"/>
        <v>1</v>
      </c>
      <c r="D22" s="117">
        <v>0</v>
      </c>
      <c r="E22" s="122">
        <v>0</v>
      </c>
      <c r="F22" s="117">
        <v>0</v>
      </c>
      <c r="G22" s="122">
        <v>0</v>
      </c>
      <c r="H22" s="117">
        <v>1</v>
      </c>
      <c r="I22" s="122">
        <v>0</v>
      </c>
      <c r="J22" s="122">
        <v>0</v>
      </c>
      <c r="K22" s="122">
        <v>0</v>
      </c>
      <c r="L22" s="117">
        <v>0</v>
      </c>
      <c r="M22" s="134" t="s">
        <v>15</v>
      </c>
      <c r="N22" s="465" t="s">
        <v>91</v>
      </c>
    </row>
    <row r="23" spans="1:14" s="67" customFormat="1" ht="12.75" customHeight="1" thickBot="1">
      <c r="A23" s="464"/>
      <c r="B23" s="143" t="s">
        <v>17</v>
      </c>
      <c r="C23" s="195">
        <f t="shared" si="0"/>
        <v>18462</v>
      </c>
      <c r="D23" s="117">
        <v>0</v>
      </c>
      <c r="E23" s="116">
        <v>0</v>
      </c>
      <c r="F23" s="117">
        <v>0</v>
      </c>
      <c r="G23" s="116">
        <v>0</v>
      </c>
      <c r="H23" s="117">
        <v>18462</v>
      </c>
      <c r="I23" s="116">
        <v>0</v>
      </c>
      <c r="J23" s="116">
        <v>0</v>
      </c>
      <c r="K23" s="116">
        <v>0</v>
      </c>
      <c r="L23" s="117">
        <v>0</v>
      </c>
      <c r="M23" s="134" t="s">
        <v>18</v>
      </c>
      <c r="N23" s="466"/>
    </row>
    <row r="24" spans="1:14" s="67" customFormat="1" ht="12.75" customHeight="1" thickBot="1">
      <c r="A24" s="464"/>
      <c r="B24" s="143" t="s">
        <v>19</v>
      </c>
      <c r="C24" s="199">
        <f t="shared" si="0"/>
        <v>10335</v>
      </c>
      <c r="D24" s="124">
        <v>0</v>
      </c>
      <c r="E24" s="123">
        <v>0</v>
      </c>
      <c r="F24" s="124">
        <v>0</v>
      </c>
      <c r="G24" s="123">
        <v>0</v>
      </c>
      <c r="H24" s="124">
        <v>10335</v>
      </c>
      <c r="I24" s="123">
        <v>0</v>
      </c>
      <c r="J24" s="123">
        <v>0</v>
      </c>
      <c r="K24" s="123">
        <v>0</v>
      </c>
      <c r="L24" s="124">
        <v>0</v>
      </c>
      <c r="M24" s="134" t="s">
        <v>20</v>
      </c>
      <c r="N24" s="467"/>
    </row>
    <row r="25" spans="1:14" s="67" customFormat="1" ht="12.75" customHeight="1" thickBot="1">
      <c r="A25" s="469" t="s">
        <v>92</v>
      </c>
      <c r="B25" s="142" t="s">
        <v>14</v>
      </c>
      <c r="C25" s="196">
        <f t="shared" si="0"/>
        <v>1</v>
      </c>
      <c r="D25" s="120">
        <v>0</v>
      </c>
      <c r="E25" s="119">
        <v>0</v>
      </c>
      <c r="F25" s="120">
        <v>0</v>
      </c>
      <c r="G25" s="119">
        <v>0</v>
      </c>
      <c r="H25" s="120">
        <v>1</v>
      </c>
      <c r="I25" s="119">
        <v>0</v>
      </c>
      <c r="J25" s="119">
        <v>0</v>
      </c>
      <c r="K25" s="119">
        <v>0</v>
      </c>
      <c r="L25" s="120">
        <v>0</v>
      </c>
      <c r="M25" s="133" t="s">
        <v>15</v>
      </c>
      <c r="N25" s="471" t="s">
        <v>93</v>
      </c>
    </row>
    <row r="26" spans="1:14" s="67" customFormat="1" ht="12.75" customHeight="1" thickBot="1">
      <c r="A26" s="469"/>
      <c r="B26" s="142" t="s">
        <v>17</v>
      </c>
      <c r="C26" s="197">
        <f t="shared" si="0"/>
        <v>5053</v>
      </c>
      <c r="D26" s="120">
        <v>0</v>
      </c>
      <c r="E26" s="121">
        <v>0</v>
      </c>
      <c r="F26" s="120">
        <v>0</v>
      </c>
      <c r="G26" s="121">
        <v>0</v>
      </c>
      <c r="H26" s="120">
        <v>5053</v>
      </c>
      <c r="I26" s="121">
        <v>0</v>
      </c>
      <c r="J26" s="121">
        <v>0</v>
      </c>
      <c r="K26" s="121">
        <v>0</v>
      </c>
      <c r="L26" s="120">
        <v>0</v>
      </c>
      <c r="M26" s="133" t="s">
        <v>18</v>
      </c>
      <c r="N26" s="472"/>
    </row>
    <row r="27" spans="1:14" s="67" customFormat="1" ht="12.75" customHeight="1" thickBot="1">
      <c r="A27" s="469"/>
      <c r="B27" s="142" t="s">
        <v>19</v>
      </c>
      <c r="C27" s="197">
        <f t="shared" si="0"/>
        <v>3053</v>
      </c>
      <c r="D27" s="120">
        <v>0</v>
      </c>
      <c r="E27" s="121">
        <v>0</v>
      </c>
      <c r="F27" s="120">
        <v>0</v>
      </c>
      <c r="G27" s="121">
        <v>0</v>
      </c>
      <c r="H27" s="120">
        <v>3053</v>
      </c>
      <c r="I27" s="121">
        <v>0</v>
      </c>
      <c r="J27" s="121">
        <v>0</v>
      </c>
      <c r="K27" s="121">
        <v>0</v>
      </c>
      <c r="L27" s="120">
        <v>0</v>
      </c>
      <c r="M27" s="133" t="s">
        <v>20</v>
      </c>
      <c r="N27" s="474"/>
    </row>
    <row r="28" spans="1:14" s="67" customFormat="1" ht="12.75" customHeight="1" thickBot="1">
      <c r="A28" s="464" t="s">
        <v>94</v>
      </c>
      <c r="B28" s="137" t="s">
        <v>14</v>
      </c>
      <c r="C28" s="203" t="s">
        <v>417</v>
      </c>
      <c r="D28" s="122" t="s">
        <v>417</v>
      </c>
      <c r="E28" s="122" t="s">
        <v>417</v>
      </c>
      <c r="F28" s="117" t="s">
        <v>417</v>
      </c>
      <c r="G28" s="122" t="s">
        <v>417</v>
      </c>
      <c r="H28" s="122" t="s">
        <v>417</v>
      </c>
      <c r="I28" s="117" t="s">
        <v>417</v>
      </c>
      <c r="J28" s="122" t="s">
        <v>417</v>
      </c>
      <c r="K28" s="122" t="s">
        <v>417</v>
      </c>
      <c r="L28" s="117" t="s">
        <v>417</v>
      </c>
      <c r="M28" s="134" t="s">
        <v>15</v>
      </c>
      <c r="N28" s="465" t="s">
        <v>95</v>
      </c>
    </row>
    <row r="29" spans="1:14" s="67" customFormat="1" ht="12.75" customHeight="1" thickBot="1">
      <c r="A29" s="464"/>
      <c r="B29" s="143" t="s">
        <v>17</v>
      </c>
      <c r="C29" s="203" t="s">
        <v>417</v>
      </c>
      <c r="D29" s="122" t="s">
        <v>417</v>
      </c>
      <c r="E29" s="122" t="s">
        <v>417</v>
      </c>
      <c r="F29" s="117" t="s">
        <v>417</v>
      </c>
      <c r="G29" s="122" t="s">
        <v>417</v>
      </c>
      <c r="H29" s="122" t="s">
        <v>417</v>
      </c>
      <c r="I29" s="117" t="s">
        <v>417</v>
      </c>
      <c r="J29" s="122" t="s">
        <v>417</v>
      </c>
      <c r="K29" s="122" t="s">
        <v>417</v>
      </c>
      <c r="L29" s="117" t="s">
        <v>417</v>
      </c>
      <c r="M29" s="134" t="s">
        <v>18</v>
      </c>
      <c r="N29" s="466"/>
    </row>
    <row r="30" spans="1:14" s="67" customFormat="1" ht="12.75" customHeight="1" thickBot="1">
      <c r="A30" s="464"/>
      <c r="B30" s="143" t="s">
        <v>19</v>
      </c>
      <c r="C30" s="203" t="s">
        <v>417</v>
      </c>
      <c r="D30" s="122" t="s">
        <v>417</v>
      </c>
      <c r="E30" s="122" t="s">
        <v>417</v>
      </c>
      <c r="F30" s="117" t="s">
        <v>417</v>
      </c>
      <c r="G30" s="122" t="s">
        <v>417</v>
      </c>
      <c r="H30" s="122" t="s">
        <v>417</v>
      </c>
      <c r="I30" s="117" t="s">
        <v>417</v>
      </c>
      <c r="J30" s="122" t="s">
        <v>417</v>
      </c>
      <c r="K30" s="122" t="s">
        <v>417</v>
      </c>
      <c r="L30" s="117" t="s">
        <v>417</v>
      </c>
      <c r="M30" s="134" t="s">
        <v>20</v>
      </c>
      <c r="N30" s="467"/>
    </row>
    <row r="31" spans="1:14" s="67" customFormat="1" ht="12.75" customHeight="1" thickBot="1">
      <c r="A31" s="469" t="s">
        <v>96</v>
      </c>
      <c r="B31" s="142" t="s">
        <v>14</v>
      </c>
      <c r="C31" s="133" t="s">
        <v>417</v>
      </c>
      <c r="D31" s="349" t="s">
        <v>417</v>
      </c>
      <c r="E31" s="349" t="s">
        <v>417</v>
      </c>
      <c r="F31" s="349" t="s">
        <v>417</v>
      </c>
      <c r="G31" s="349" t="s">
        <v>417</v>
      </c>
      <c r="H31" s="349" t="s">
        <v>417</v>
      </c>
      <c r="I31" s="349" t="s">
        <v>417</v>
      </c>
      <c r="J31" s="349" t="s">
        <v>417</v>
      </c>
      <c r="K31" s="349" t="s">
        <v>417</v>
      </c>
      <c r="L31" s="349" t="s">
        <v>417</v>
      </c>
      <c r="M31" s="133" t="s">
        <v>15</v>
      </c>
      <c r="N31" s="471" t="s">
        <v>424</v>
      </c>
    </row>
    <row r="32" spans="1:14" s="67" customFormat="1" ht="12.75" customHeight="1" thickBot="1">
      <c r="A32" s="469"/>
      <c r="B32" s="142" t="s">
        <v>17</v>
      </c>
      <c r="C32" s="133" t="s">
        <v>417</v>
      </c>
      <c r="D32" s="349" t="s">
        <v>417</v>
      </c>
      <c r="E32" s="349" t="s">
        <v>417</v>
      </c>
      <c r="F32" s="349" t="s">
        <v>417</v>
      </c>
      <c r="G32" s="349" t="s">
        <v>417</v>
      </c>
      <c r="H32" s="349" t="s">
        <v>417</v>
      </c>
      <c r="I32" s="349" t="s">
        <v>417</v>
      </c>
      <c r="J32" s="349" t="s">
        <v>417</v>
      </c>
      <c r="K32" s="349" t="s">
        <v>417</v>
      </c>
      <c r="L32" s="349" t="s">
        <v>417</v>
      </c>
      <c r="M32" s="133" t="s">
        <v>18</v>
      </c>
      <c r="N32" s="472"/>
    </row>
    <row r="33" spans="1:14" s="67" customFormat="1" ht="12.75" customHeight="1" thickBot="1">
      <c r="A33" s="469"/>
      <c r="B33" s="142" t="s">
        <v>19</v>
      </c>
      <c r="C33" s="133" t="s">
        <v>417</v>
      </c>
      <c r="D33" s="349" t="s">
        <v>417</v>
      </c>
      <c r="E33" s="349" t="s">
        <v>417</v>
      </c>
      <c r="F33" s="349" t="s">
        <v>417</v>
      </c>
      <c r="G33" s="349" t="s">
        <v>417</v>
      </c>
      <c r="H33" s="349" t="s">
        <v>417</v>
      </c>
      <c r="I33" s="349" t="s">
        <v>417</v>
      </c>
      <c r="J33" s="349" t="s">
        <v>417</v>
      </c>
      <c r="K33" s="349" t="s">
        <v>417</v>
      </c>
      <c r="L33" s="349" t="s">
        <v>417</v>
      </c>
      <c r="M33" s="133" t="s">
        <v>20</v>
      </c>
      <c r="N33" s="474"/>
    </row>
    <row r="34" spans="1:14" s="67" customFormat="1" ht="12.75" customHeight="1" thickBot="1">
      <c r="A34" s="464" t="s">
        <v>104</v>
      </c>
      <c r="B34" s="137" t="s">
        <v>14</v>
      </c>
      <c r="C34" s="198">
        <f t="shared" si="0"/>
        <v>1</v>
      </c>
      <c r="D34" s="117">
        <v>0</v>
      </c>
      <c r="E34" s="122">
        <v>0</v>
      </c>
      <c r="F34" s="117">
        <v>0</v>
      </c>
      <c r="G34" s="122">
        <v>0</v>
      </c>
      <c r="H34" s="117">
        <v>1</v>
      </c>
      <c r="I34" s="122">
        <v>0</v>
      </c>
      <c r="J34" s="122">
        <v>0</v>
      </c>
      <c r="K34" s="122">
        <v>0</v>
      </c>
      <c r="L34" s="117">
        <v>0</v>
      </c>
      <c r="M34" s="134" t="s">
        <v>15</v>
      </c>
      <c r="N34" s="465" t="s">
        <v>105</v>
      </c>
    </row>
    <row r="35" spans="1:14" s="67" customFormat="1" ht="12.75" customHeight="1" thickBot="1">
      <c r="A35" s="464"/>
      <c r="B35" s="143" t="s">
        <v>17</v>
      </c>
      <c r="C35" s="195">
        <f t="shared" si="0"/>
        <v>23426</v>
      </c>
      <c r="D35" s="117">
        <v>0</v>
      </c>
      <c r="E35" s="116">
        <v>0</v>
      </c>
      <c r="F35" s="117">
        <v>0</v>
      </c>
      <c r="G35" s="116">
        <v>0</v>
      </c>
      <c r="H35" s="117">
        <v>23426</v>
      </c>
      <c r="I35" s="116">
        <v>0</v>
      </c>
      <c r="J35" s="116">
        <v>0</v>
      </c>
      <c r="K35" s="116">
        <v>0</v>
      </c>
      <c r="L35" s="117">
        <v>0</v>
      </c>
      <c r="M35" s="134" t="s">
        <v>18</v>
      </c>
      <c r="N35" s="466"/>
    </row>
    <row r="36" spans="1:14" s="67" customFormat="1" ht="12.75" customHeight="1" thickBot="1">
      <c r="A36" s="464"/>
      <c r="B36" s="143" t="s">
        <v>19</v>
      </c>
      <c r="C36" s="199">
        <f t="shared" si="0"/>
        <v>11082</v>
      </c>
      <c r="D36" s="124">
        <v>0</v>
      </c>
      <c r="E36" s="123">
        <v>0</v>
      </c>
      <c r="F36" s="124">
        <v>0</v>
      </c>
      <c r="G36" s="123">
        <v>0</v>
      </c>
      <c r="H36" s="124">
        <v>11082</v>
      </c>
      <c r="I36" s="123">
        <v>0</v>
      </c>
      <c r="J36" s="123">
        <v>0</v>
      </c>
      <c r="K36" s="123">
        <v>0</v>
      </c>
      <c r="L36" s="124">
        <v>0</v>
      </c>
      <c r="M36" s="134" t="s">
        <v>20</v>
      </c>
      <c r="N36" s="467"/>
    </row>
    <row r="37" spans="1:14" s="67" customFormat="1" ht="12.75" customHeight="1" thickBot="1">
      <c r="A37" s="469" t="s">
        <v>98</v>
      </c>
      <c r="B37" s="142" t="s">
        <v>14</v>
      </c>
      <c r="C37" s="196">
        <f t="shared" si="0"/>
        <v>2</v>
      </c>
      <c r="D37" s="120">
        <v>0</v>
      </c>
      <c r="E37" s="119">
        <v>0</v>
      </c>
      <c r="F37" s="120">
        <v>0</v>
      </c>
      <c r="G37" s="119">
        <v>0</v>
      </c>
      <c r="H37" s="120">
        <v>2</v>
      </c>
      <c r="I37" s="119">
        <v>0</v>
      </c>
      <c r="J37" s="119">
        <v>0</v>
      </c>
      <c r="K37" s="119">
        <v>0</v>
      </c>
      <c r="L37" s="120">
        <v>0</v>
      </c>
      <c r="M37" s="133" t="s">
        <v>15</v>
      </c>
      <c r="N37" s="471" t="s">
        <v>99</v>
      </c>
    </row>
    <row r="38" spans="1:14" s="67" customFormat="1" ht="12.75" customHeight="1" thickBot="1">
      <c r="A38" s="469"/>
      <c r="B38" s="142" t="s">
        <v>17</v>
      </c>
      <c r="C38" s="197">
        <f t="shared" si="0"/>
        <v>44786</v>
      </c>
      <c r="D38" s="120">
        <v>0</v>
      </c>
      <c r="E38" s="121">
        <v>0</v>
      </c>
      <c r="F38" s="120">
        <v>0</v>
      </c>
      <c r="G38" s="121">
        <v>0</v>
      </c>
      <c r="H38" s="120">
        <v>44786</v>
      </c>
      <c r="I38" s="121">
        <v>0</v>
      </c>
      <c r="J38" s="121">
        <v>0</v>
      </c>
      <c r="K38" s="121">
        <v>0</v>
      </c>
      <c r="L38" s="120">
        <v>0</v>
      </c>
      <c r="M38" s="133" t="s">
        <v>18</v>
      </c>
      <c r="N38" s="472"/>
    </row>
    <row r="39" spans="1:14" s="67" customFormat="1" ht="12.75" customHeight="1" thickBot="1">
      <c r="A39" s="469"/>
      <c r="B39" s="142" t="s">
        <v>19</v>
      </c>
      <c r="C39" s="197">
        <f t="shared" si="0"/>
        <v>24321</v>
      </c>
      <c r="D39" s="120">
        <v>0</v>
      </c>
      <c r="E39" s="121">
        <v>0</v>
      </c>
      <c r="F39" s="120">
        <v>0</v>
      </c>
      <c r="G39" s="121">
        <v>0</v>
      </c>
      <c r="H39" s="120">
        <v>24321</v>
      </c>
      <c r="I39" s="121">
        <v>0</v>
      </c>
      <c r="J39" s="121">
        <v>0</v>
      </c>
      <c r="K39" s="121">
        <v>0</v>
      </c>
      <c r="L39" s="120">
        <v>0</v>
      </c>
      <c r="M39" s="133" t="s">
        <v>20</v>
      </c>
      <c r="N39" s="474"/>
    </row>
    <row r="40" spans="1:14" s="67" customFormat="1" ht="12.75" customHeight="1" thickBot="1">
      <c r="A40" s="464" t="s">
        <v>100</v>
      </c>
      <c r="B40" s="137" t="s">
        <v>14</v>
      </c>
      <c r="C40" s="198">
        <f t="shared" si="0"/>
        <v>2</v>
      </c>
      <c r="D40" s="117">
        <v>0</v>
      </c>
      <c r="E40" s="122">
        <v>0</v>
      </c>
      <c r="F40" s="117">
        <v>0</v>
      </c>
      <c r="G40" s="122">
        <v>0</v>
      </c>
      <c r="H40" s="117">
        <v>2</v>
      </c>
      <c r="I40" s="122">
        <v>0</v>
      </c>
      <c r="J40" s="122">
        <v>0</v>
      </c>
      <c r="K40" s="122">
        <v>0</v>
      </c>
      <c r="L40" s="117">
        <v>0</v>
      </c>
      <c r="M40" s="134" t="s">
        <v>15</v>
      </c>
      <c r="N40" s="465" t="s">
        <v>101</v>
      </c>
    </row>
    <row r="41" spans="1:14" s="67" customFormat="1" ht="12.75" customHeight="1" thickBot="1">
      <c r="A41" s="464"/>
      <c r="B41" s="143" t="s">
        <v>17</v>
      </c>
      <c r="C41" s="195">
        <f t="shared" si="0"/>
        <v>46131</v>
      </c>
      <c r="D41" s="117">
        <v>0</v>
      </c>
      <c r="E41" s="116">
        <v>0</v>
      </c>
      <c r="F41" s="117">
        <v>0</v>
      </c>
      <c r="G41" s="116">
        <v>0</v>
      </c>
      <c r="H41" s="117">
        <v>46131</v>
      </c>
      <c r="I41" s="116">
        <v>0</v>
      </c>
      <c r="J41" s="116">
        <v>0</v>
      </c>
      <c r="K41" s="116">
        <v>0</v>
      </c>
      <c r="L41" s="117">
        <v>0</v>
      </c>
      <c r="M41" s="134" t="s">
        <v>18</v>
      </c>
      <c r="N41" s="466"/>
    </row>
    <row r="42" spans="1:14" s="67" customFormat="1" ht="12.75" customHeight="1" thickBot="1">
      <c r="A42" s="464"/>
      <c r="B42" s="143" t="s">
        <v>19</v>
      </c>
      <c r="C42" s="199">
        <f t="shared" si="0"/>
        <v>24653</v>
      </c>
      <c r="D42" s="124">
        <v>0</v>
      </c>
      <c r="E42" s="123">
        <v>0</v>
      </c>
      <c r="F42" s="124">
        <v>0</v>
      </c>
      <c r="G42" s="123">
        <v>0</v>
      </c>
      <c r="H42" s="124">
        <v>24653</v>
      </c>
      <c r="I42" s="123">
        <v>0</v>
      </c>
      <c r="J42" s="123">
        <v>0</v>
      </c>
      <c r="K42" s="123">
        <v>0</v>
      </c>
      <c r="L42" s="124">
        <v>0</v>
      </c>
      <c r="M42" s="134" t="s">
        <v>20</v>
      </c>
      <c r="N42" s="467"/>
    </row>
    <row r="43" spans="1:14" ht="12.75" customHeight="1" thickBot="1">
      <c r="A43" s="469" t="s">
        <v>102</v>
      </c>
      <c r="B43" s="142" t="s">
        <v>14</v>
      </c>
      <c r="C43" s="196">
        <f t="shared" si="0"/>
        <v>29</v>
      </c>
      <c r="D43" s="120">
        <v>19</v>
      </c>
      <c r="E43" s="119">
        <v>9</v>
      </c>
      <c r="F43" s="120">
        <v>0</v>
      </c>
      <c r="G43" s="119">
        <v>0</v>
      </c>
      <c r="H43" s="120">
        <v>1</v>
      </c>
      <c r="I43" s="119">
        <v>0</v>
      </c>
      <c r="J43" s="119">
        <v>0</v>
      </c>
      <c r="K43" s="119">
        <v>0</v>
      </c>
      <c r="L43" s="120">
        <v>0</v>
      </c>
      <c r="M43" s="133" t="s">
        <v>15</v>
      </c>
      <c r="N43" s="471" t="s">
        <v>103</v>
      </c>
    </row>
    <row r="44" spans="1:14" ht="12.75" customHeight="1" thickBot="1">
      <c r="A44" s="469"/>
      <c r="B44" s="142" t="s">
        <v>17</v>
      </c>
      <c r="C44" s="197">
        <f t="shared" si="0"/>
        <v>738343</v>
      </c>
      <c r="D44" s="120">
        <v>23928</v>
      </c>
      <c r="E44" s="121">
        <v>693223</v>
      </c>
      <c r="F44" s="120">
        <v>0</v>
      </c>
      <c r="G44" s="121">
        <v>0</v>
      </c>
      <c r="H44" s="120">
        <v>21192</v>
      </c>
      <c r="I44" s="121">
        <v>0</v>
      </c>
      <c r="J44" s="121">
        <v>0</v>
      </c>
      <c r="K44" s="121">
        <v>0</v>
      </c>
      <c r="L44" s="120">
        <v>0</v>
      </c>
      <c r="M44" s="133" t="s">
        <v>18</v>
      </c>
      <c r="N44" s="472"/>
    </row>
    <row r="45" spans="1:14" ht="12.75" customHeight="1">
      <c r="A45" s="470"/>
      <c r="B45" s="144" t="s">
        <v>19</v>
      </c>
      <c r="C45" s="201">
        <f t="shared" si="0"/>
        <v>571130</v>
      </c>
      <c r="D45" s="128">
        <v>8873</v>
      </c>
      <c r="E45" s="127">
        <v>550813</v>
      </c>
      <c r="F45" s="128">
        <v>0</v>
      </c>
      <c r="G45" s="127">
        <v>0</v>
      </c>
      <c r="H45" s="120">
        <v>11444</v>
      </c>
      <c r="I45" s="127">
        <v>0</v>
      </c>
      <c r="J45" s="127">
        <v>0</v>
      </c>
      <c r="K45" s="127">
        <v>0</v>
      </c>
      <c r="L45" s="128">
        <v>0</v>
      </c>
      <c r="M45" s="135" t="s">
        <v>20</v>
      </c>
      <c r="N45" s="473"/>
    </row>
    <row r="46" spans="1:14" s="64" customFormat="1" ht="16.149999999999999" customHeight="1" thickBot="1">
      <c r="A46" s="393" t="s">
        <v>422</v>
      </c>
      <c r="B46" s="115" t="s">
        <v>14</v>
      </c>
      <c r="C46" s="202">
        <f t="shared" si="0"/>
        <v>57</v>
      </c>
      <c r="D46" s="202">
        <f t="shared" ref="D46:K46" si="1">SUM(D10,D13,D16,D19,D22,D25,D28,D31,D34,D37,D40,D43)</f>
        <v>20</v>
      </c>
      <c r="E46" s="202">
        <f t="shared" si="1"/>
        <v>24</v>
      </c>
      <c r="F46" s="202">
        <f t="shared" si="1"/>
        <v>0</v>
      </c>
      <c r="G46" s="202">
        <f t="shared" si="1"/>
        <v>0</v>
      </c>
      <c r="H46" s="202">
        <v>13</v>
      </c>
      <c r="I46" s="194">
        <f t="shared" si="1"/>
        <v>0</v>
      </c>
      <c r="J46" s="202">
        <f t="shared" si="1"/>
        <v>0</v>
      </c>
      <c r="K46" s="194">
        <f t="shared" si="1"/>
        <v>0</v>
      </c>
      <c r="L46" s="202">
        <f>SUM(L10,L13,L16,L19,L22,L25,L28,L31,L34,L37,L40,L43)</f>
        <v>0</v>
      </c>
      <c r="M46" s="129" t="s">
        <v>15</v>
      </c>
      <c r="N46" s="396" t="s">
        <v>421</v>
      </c>
    </row>
    <row r="47" spans="1:14" s="64" customFormat="1" ht="16.149999999999999" customHeight="1" thickBot="1">
      <c r="A47" s="394"/>
      <c r="B47" s="117" t="s">
        <v>17</v>
      </c>
      <c r="C47" s="203">
        <f>SUM(D47:L47)</f>
        <v>3867567</v>
      </c>
      <c r="D47" s="195">
        <f>SUM(D11,D14,D17,D20,D23,D26,D29,D32,D35,D38,D41,D44)</f>
        <v>26876</v>
      </c>
      <c r="E47" s="195">
        <f>SUM(E11,E14,E17,E20,E23,E26,E29,E32,E35,E38,E41,E44)</f>
        <v>3573577</v>
      </c>
      <c r="F47" s="195">
        <f t="shared" ref="F47:H47" si="2">SUM(F11,F14,F17,F20,F23,F26,F29,F32,F35,F38,F41,F44)</f>
        <v>0</v>
      </c>
      <c r="G47" s="195">
        <f t="shared" si="2"/>
        <v>0</v>
      </c>
      <c r="H47" s="195">
        <f t="shared" si="2"/>
        <v>267114</v>
      </c>
      <c r="I47" s="195">
        <f>SUM(I11,I14,I17,I20,I23,I26,I29,I32,I35,I38,I41,I44)</f>
        <v>0</v>
      </c>
      <c r="J47" s="203">
        <f t="shared" ref="J47:K47" si="3">SUM(J11,J14,J17,J20,J23,J26,J29,J32,J35,J38,J41,J44)</f>
        <v>0</v>
      </c>
      <c r="K47" s="195">
        <f t="shared" si="3"/>
        <v>0</v>
      </c>
      <c r="L47" s="203">
        <f>SUM(L11,L14,L17,L20,L23,L26,L29,L32,L35,L38,L41,L44)</f>
        <v>0</v>
      </c>
      <c r="M47" s="130" t="s">
        <v>18</v>
      </c>
      <c r="N47" s="397"/>
    </row>
    <row r="48" spans="1:14" s="64" customFormat="1" ht="16.149999999999999" customHeight="1">
      <c r="A48" s="395"/>
      <c r="B48" s="118" t="s">
        <v>19</v>
      </c>
      <c r="C48" s="204">
        <f t="shared" si="0"/>
        <v>3396303</v>
      </c>
      <c r="D48" s="205">
        <f t="shared" ref="D48:H48" si="4">SUM(D12,D15,D18,D21,D24,D27,D30,D33,D36,D39,D42,D45)</f>
        <v>9785</v>
      </c>
      <c r="E48" s="205">
        <f t="shared" si="4"/>
        <v>3244099</v>
      </c>
      <c r="F48" s="205">
        <f t="shared" si="4"/>
        <v>0</v>
      </c>
      <c r="G48" s="205">
        <f t="shared" si="4"/>
        <v>0</v>
      </c>
      <c r="H48" s="205">
        <f t="shared" si="4"/>
        <v>142419</v>
      </c>
      <c r="I48" s="205">
        <f>SUM(I12,I15,I18,I21,I24,I27,I30,I33,I36,I39,I42,I45)</f>
        <v>0</v>
      </c>
      <c r="J48" s="204">
        <f t="shared" ref="J48:K48" si="5">SUM(J12,J15,J18,J21,J24,J27,J30,J33,J36,J39,J42,J45)</f>
        <v>0</v>
      </c>
      <c r="K48" s="205">
        <f t="shared" si="5"/>
        <v>0</v>
      </c>
      <c r="L48" s="204">
        <f>SUM(L12,L15,L18,L21,L24,L27,L30,L33,L36,L39,L42,L45)</f>
        <v>0</v>
      </c>
      <c r="M48" s="136" t="s">
        <v>20</v>
      </c>
      <c r="N48" s="398"/>
    </row>
    <row r="49" spans="1:14">
      <c r="A49" s="351" t="s">
        <v>419</v>
      </c>
      <c r="B49" s="347"/>
      <c r="C49" s="348"/>
      <c r="D49" s="348"/>
      <c r="E49" s="348"/>
      <c r="F49" s="348"/>
      <c r="G49" s="348"/>
      <c r="H49" s="348"/>
      <c r="I49" s="348"/>
      <c r="J49" s="468" t="s">
        <v>418</v>
      </c>
      <c r="K49" s="468"/>
      <c r="L49" s="468"/>
      <c r="M49" s="468"/>
      <c r="N49" s="468"/>
    </row>
  </sheetData>
  <mergeCells count="37">
    <mergeCell ref="A10:A12"/>
    <mergeCell ref="N10:N12"/>
    <mergeCell ref="A13:A15"/>
    <mergeCell ref="N13:N15"/>
    <mergeCell ref="N37:N39"/>
    <mergeCell ref="A19:A21"/>
    <mergeCell ref="N19:N21"/>
    <mergeCell ref="A16:A18"/>
    <mergeCell ref="N16:N18"/>
    <mergeCell ref="A22:A24"/>
    <mergeCell ref="N22:N24"/>
    <mergeCell ref="A1:N1"/>
    <mergeCell ref="A2:N2"/>
    <mergeCell ref="A3:N3"/>
    <mergeCell ref="A4:N4"/>
    <mergeCell ref="A5:N5"/>
    <mergeCell ref="M7:M9"/>
    <mergeCell ref="N7:N9"/>
    <mergeCell ref="A43:A45"/>
    <mergeCell ref="N43:N45"/>
    <mergeCell ref="A28:A30"/>
    <mergeCell ref="N28:N30"/>
    <mergeCell ref="A31:A33"/>
    <mergeCell ref="N31:N33"/>
    <mergeCell ref="A34:A36"/>
    <mergeCell ref="N34:N36"/>
    <mergeCell ref="A25:A27"/>
    <mergeCell ref="N25:N27"/>
    <mergeCell ref="A7:A9"/>
    <mergeCell ref="B7:B9"/>
    <mergeCell ref="C7:L7"/>
    <mergeCell ref="A37:A39"/>
    <mergeCell ref="A46:A48"/>
    <mergeCell ref="N46:N48"/>
    <mergeCell ref="A40:A42"/>
    <mergeCell ref="N40:N42"/>
    <mergeCell ref="J49:N49"/>
  </mergeCells>
  <printOptions horizontalCentered="1" verticalCentered="1"/>
  <pageMargins left="0" right="0" top="0" bottom="0" header="0.31496062992125984" footer="0.31496062992125984"/>
  <pageSetup paperSize="9" scale="80" orientation="landscape" r:id="rId1"/>
  <ignoredErrors>
    <ignoredError sqref="C49:I49"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N49"/>
  <sheetViews>
    <sheetView view="pageBreakPreview" zoomScaleNormal="100" zoomScaleSheetLayoutView="100" workbookViewId="0">
      <selection activeCell="Q27" sqref="Q27"/>
    </sheetView>
  </sheetViews>
  <sheetFormatPr defaultRowHeight="12.75"/>
  <cols>
    <col min="1" max="1" width="20.7109375" customWidth="1"/>
    <col min="2" max="2" width="12.7109375" customWidth="1"/>
    <col min="3" max="3" width="11.7109375" style="64" customWidth="1"/>
    <col min="4" max="12" width="10.7109375" customWidth="1"/>
    <col min="13" max="13" width="12.7109375" customWidth="1"/>
    <col min="14" max="14" width="20.7109375" customWidth="1"/>
    <col min="15" max="15" width="16" customWidth="1"/>
    <col min="16" max="16" width="1.28515625" customWidth="1"/>
  </cols>
  <sheetData>
    <row r="1" spans="1:14" s="28" customFormat="1" ht="14.25" customHeight="1">
      <c r="A1" s="424"/>
      <c r="B1" s="424"/>
      <c r="C1" s="424"/>
      <c r="D1" s="424"/>
      <c r="E1" s="424"/>
      <c r="F1" s="424"/>
      <c r="G1" s="424"/>
      <c r="H1" s="424"/>
      <c r="I1" s="424"/>
      <c r="J1" s="424"/>
      <c r="K1" s="424"/>
      <c r="L1" s="424"/>
      <c r="M1" s="424"/>
      <c r="N1" s="424"/>
    </row>
    <row r="2" spans="1:14" s="64" customFormat="1" ht="18">
      <c r="A2" s="407" t="s">
        <v>79</v>
      </c>
      <c r="B2" s="407"/>
      <c r="C2" s="407"/>
      <c r="D2" s="407"/>
      <c r="E2" s="407"/>
      <c r="F2" s="407"/>
      <c r="G2" s="407"/>
      <c r="H2" s="407"/>
      <c r="I2" s="407"/>
      <c r="J2" s="407"/>
      <c r="K2" s="407"/>
      <c r="L2" s="407"/>
      <c r="M2" s="407"/>
      <c r="N2" s="407"/>
    </row>
    <row r="3" spans="1:14" s="64" customFormat="1" ht="15.75">
      <c r="A3" s="408" t="s">
        <v>180</v>
      </c>
      <c r="B3" s="408"/>
      <c r="C3" s="408"/>
      <c r="D3" s="408"/>
      <c r="E3" s="408"/>
      <c r="F3" s="408"/>
      <c r="G3" s="408"/>
      <c r="H3" s="408"/>
      <c r="I3" s="408"/>
      <c r="J3" s="408"/>
      <c r="K3" s="408"/>
      <c r="L3" s="408"/>
      <c r="M3" s="408"/>
      <c r="N3" s="408"/>
    </row>
    <row r="4" spans="1:14" s="64" customFormat="1" ht="15.75">
      <c r="A4" s="409">
        <v>2022</v>
      </c>
      <c r="B4" s="409"/>
      <c r="C4" s="409"/>
      <c r="D4" s="409"/>
      <c r="E4" s="409"/>
      <c r="F4" s="409"/>
      <c r="G4" s="409"/>
      <c r="H4" s="409"/>
      <c r="I4" s="409"/>
      <c r="J4" s="409"/>
      <c r="K4" s="409"/>
      <c r="L4" s="409"/>
      <c r="M4" s="409"/>
      <c r="N4" s="409"/>
    </row>
    <row r="5" spans="1:14" s="64" customFormat="1" ht="15.75">
      <c r="A5" s="410" t="s">
        <v>232</v>
      </c>
      <c r="B5" s="410"/>
      <c r="C5" s="410"/>
      <c r="D5" s="410"/>
      <c r="E5" s="410"/>
      <c r="F5" s="410"/>
      <c r="G5" s="410"/>
      <c r="H5" s="410"/>
      <c r="I5" s="410"/>
      <c r="J5" s="410"/>
      <c r="K5" s="410"/>
      <c r="L5" s="410"/>
      <c r="M5" s="410"/>
      <c r="N5" s="410"/>
    </row>
    <row r="6" spans="1:14" s="64" customFormat="1" ht="15.75">
      <c r="A6" s="1" t="s">
        <v>186</v>
      </c>
      <c r="B6" s="65"/>
      <c r="C6" s="65"/>
      <c r="D6" s="65"/>
      <c r="E6" s="65"/>
      <c r="F6" s="65"/>
      <c r="G6" s="65"/>
      <c r="H6" s="65"/>
      <c r="I6" s="65"/>
      <c r="J6" s="65"/>
      <c r="K6" s="65"/>
      <c r="L6" s="31"/>
      <c r="M6" s="65"/>
      <c r="N6" s="30" t="s">
        <v>187</v>
      </c>
    </row>
    <row r="7" spans="1:14" s="64" customFormat="1" ht="15.75">
      <c r="A7" s="411" t="s">
        <v>80</v>
      </c>
      <c r="B7" s="411" t="s">
        <v>118</v>
      </c>
      <c r="C7" s="475" t="s">
        <v>120</v>
      </c>
      <c r="D7" s="475"/>
      <c r="E7" s="475"/>
      <c r="F7" s="475"/>
      <c r="G7" s="475"/>
      <c r="H7" s="475"/>
      <c r="I7" s="475"/>
      <c r="J7" s="475"/>
      <c r="K7" s="475"/>
      <c r="L7" s="475"/>
      <c r="M7" s="415" t="s">
        <v>119</v>
      </c>
      <c r="N7" s="415" t="s">
        <v>81</v>
      </c>
    </row>
    <row r="8" spans="1:14" s="66" customFormat="1" ht="30">
      <c r="A8" s="412"/>
      <c r="B8" s="412"/>
      <c r="C8" s="77" t="s">
        <v>179</v>
      </c>
      <c r="D8" s="77" t="s">
        <v>3</v>
      </c>
      <c r="E8" s="77" t="s">
        <v>78</v>
      </c>
      <c r="F8" s="77" t="s">
        <v>77</v>
      </c>
      <c r="G8" s="77" t="s">
        <v>4</v>
      </c>
      <c r="H8" s="77" t="s">
        <v>76</v>
      </c>
      <c r="I8" s="77" t="s">
        <v>5</v>
      </c>
      <c r="J8" s="77" t="s">
        <v>75</v>
      </c>
      <c r="K8" s="77" t="s">
        <v>6</v>
      </c>
      <c r="L8" s="77" t="s">
        <v>7</v>
      </c>
      <c r="M8" s="416"/>
      <c r="N8" s="416"/>
    </row>
    <row r="9" spans="1:14" s="66" customFormat="1" ht="21.6" customHeight="1">
      <c r="A9" s="413"/>
      <c r="B9" s="413"/>
      <c r="C9" s="99" t="s">
        <v>9</v>
      </c>
      <c r="D9" s="76" t="s">
        <v>209</v>
      </c>
      <c r="E9" s="76" t="s">
        <v>208</v>
      </c>
      <c r="F9" s="76" t="s">
        <v>207</v>
      </c>
      <c r="G9" s="76" t="s">
        <v>10</v>
      </c>
      <c r="H9" s="76" t="s">
        <v>205</v>
      </c>
      <c r="I9" s="76" t="s">
        <v>204</v>
      </c>
      <c r="J9" s="76" t="s">
        <v>206</v>
      </c>
      <c r="K9" s="76" t="s">
        <v>11</v>
      </c>
      <c r="L9" s="76" t="s">
        <v>12</v>
      </c>
      <c r="M9" s="417"/>
      <c r="N9" s="417"/>
    </row>
    <row r="10" spans="1:14" s="67" customFormat="1" ht="12.75" customHeight="1">
      <c r="A10" s="476" t="s">
        <v>82</v>
      </c>
      <c r="B10" s="137" t="s">
        <v>14</v>
      </c>
      <c r="C10" s="238">
        <f>SUM(D10:L10)</f>
        <v>121</v>
      </c>
      <c r="D10" s="239">
        <v>7</v>
      </c>
      <c r="E10" s="240">
        <v>0</v>
      </c>
      <c r="F10" s="239">
        <v>0</v>
      </c>
      <c r="G10" s="240">
        <v>0</v>
      </c>
      <c r="H10" s="239">
        <v>39</v>
      </c>
      <c r="I10" s="240">
        <v>29</v>
      </c>
      <c r="J10" s="240">
        <v>3</v>
      </c>
      <c r="K10" s="240">
        <v>20</v>
      </c>
      <c r="L10" s="239">
        <v>23</v>
      </c>
      <c r="M10" s="129" t="s">
        <v>15</v>
      </c>
      <c r="N10" s="478" t="s">
        <v>83</v>
      </c>
    </row>
    <row r="11" spans="1:14" s="67" customFormat="1" ht="12.75" customHeight="1">
      <c r="A11" s="477"/>
      <c r="B11" s="138" t="s">
        <v>17</v>
      </c>
      <c r="C11" s="241">
        <f t="shared" ref="C11:C47" si="0">SUM(D11:L11)</f>
        <v>3802258</v>
      </c>
      <c r="D11" s="242">
        <v>27848</v>
      </c>
      <c r="E11" s="243">
        <v>0</v>
      </c>
      <c r="F11" s="242">
        <v>0</v>
      </c>
      <c r="G11" s="243">
        <v>0</v>
      </c>
      <c r="H11" s="242">
        <v>1411319</v>
      </c>
      <c r="I11" s="243">
        <v>392813</v>
      </c>
      <c r="J11" s="243">
        <v>18614</v>
      </c>
      <c r="K11" s="243">
        <v>535211</v>
      </c>
      <c r="L11" s="242">
        <v>1416453</v>
      </c>
      <c r="M11" s="130" t="s">
        <v>18</v>
      </c>
      <c r="N11" s="479"/>
    </row>
    <row r="12" spans="1:14" s="67" customFormat="1" ht="12.75" customHeight="1">
      <c r="A12" s="477"/>
      <c r="B12" s="138" t="s">
        <v>19</v>
      </c>
      <c r="C12" s="241">
        <f t="shared" si="0"/>
        <v>2174437</v>
      </c>
      <c r="D12" s="242">
        <v>8386</v>
      </c>
      <c r="E12" s="243">
        <v>0</v>
      </c>
      <c r="F12" s="242">
        <v>0</v>
      </c>
      <c r="G12" s="243">
        <v>0</v>
      </c>
      <c r="H12" s="242">
        <v>830730</v>
      </c>
      <c r="I12" s="243">
        <v>188202</v>
      </c>
      <c r="J12" s="243">
        <v>9771</v>
      </c>
      <c r="K12" s="243">
        <v>259019</v>
      </c>
      <c r="L12" s="242">
        <v>878329</v>
      </c>
      <c r="M12" s="130" t="s">
        <v>20</v>
      </c>
      <c r="N12" s="479"/>
    </row>
    <row r="13" spans="1:14" s="67" customFormat="1" ht="12.75" customHeight="1">
      <c r="A13" s="480" t="s">
        <v>84</v>
      </c>
      <c r="B13" s="139" t="s">
        <v>14</v>
      </c>
      <c r="C13" s="244">
        <f t="shared" si="0"/>
        <v>114</v>
      </c>
      <c r="D13" s="245">
        <v>10</v>
      </c>
      <c r="E13" s="246">
        <v>0</v>
      </c>
      <c r="F13" s="245">
        <v>0</v>
      </c>
      <c r="G13" s="246">
        <v>0</v>
      </c>
      <c r="H13" s="245">
        <v>34</v>
      </c>
      <c r="I13" s="246">
        <v>25</v>
      </c>
      <c r="J13" s="246">
        <v>5</v>
      </c>
      <c r="K13" s="246">
        <v>17</v>
      </c>
      <c r="L13" s="245">
        <v>23</v>
      </c>
      <c r="M13" s="131" t="s">
        <v>15</v>
      </c>
      <c r="N13" s="472" t="s">
        <v>85</v>
      </c>
    </row>
    <row r="14" spans="1:14" s="67" customFormat="1" ht="12.75" customHeight="1">
      <c r="A14" s="480"/>
      <c r="B14" s="139" t="s">
        <v>17</v>
      </c>
      <c r="C14" s="247">
        <f t="shared" si="0"/>
        <v>3549431</v>
      </c>
      <c r="D14" s="245">
        <v>37818</v>
      </c>
      <c r="E14" s="248">
        <v>0</v>
      </c>
      <c r="F14" s="245">
        <v>0</v>
      </c>
      <c r="G14" s="248">
        <v>0</v>
      </c>
      <c r="H14" s="245">
        <v>1446999</v>
      </c>
      <c r="I14" s="248">
        <v>363249</v>
      </c>
      <c r="J14" s="248">
        <v>35714</v>
      </c>
      <c r="K14" s="248">
        <v>688057</v>
      </c>
      <c r="L14" s="245">
        <v>977594</v>
      </c>
      <c r="M14" s="131" t="s">
        <v>18</v>
      </c>
      <c r="N14" s="472"/>
    </row>
    <row r="15" spans="1:14" s="67" customFormat="1" ht="12.75" customHeight="1">
      <c r="A15" s="480"/>
      <c r="B15" s="139" t="s">
        <v>19</v>
      </c>
      <c r="C15" s="247">
        <f t="shared" si="0"/>
        <v>1920987</v>
      </c>
      <c r="D15" s="245">
        <v>11366</v>
      </c>
      <c r="E15" s="248">
        <v>0</v>
      </c>
      <c r="F15" s="245">
        <v>0</v>
      </c>
      <c r="G15" s="248">
        <v>0</v>
      </c>
      <c r="H15" s="245">
        <v>765868</v>
      </c>
      <c r="I15" s="248">
        <v>180554</v>
      </c>
      <c r="J15" s="248">
        <v>17333</v>
      </c>
      <c r="K15" s="248">
        <v>390506</v>
      </c>
      <c r="L15" s="245">
        <v>555360</v>
      </c>
      <c r="M15" s="131" t="s">
        <v>20</v>
      </c>
      <c r="N15" s="472"/>
    </row>
    <row r="16" spans="1:14" s="67" customFormat="1" ht="12.75" customHeight="1">
      <c r="A16" s="477" t="s">
        <v>86</v>
      </c>
      <c r="B16" s="140" t="s">
        <v>14</v>
      </c>
      <c r="C16" s="249">
        <f t="shared" si="0"/>
        <v>125</v>
      </c>
      <c r="D16" s="242">
        <v>10</v>
      </c>
      <c r="E16" s="250">
        <v>0</v>
      </c>
      <c r="F16" s="242">
        <v>0</v>
      </c>
      <c r="G16" s="250">
        <v>0</v>
      </c>
      <c r="H16" s="242">
        <v>43</v>
      </c>
      <c r="I16" s="250">
        <v>28</v>
      </c>
      <c r="J16" s="250">
        <v>5</v>
      </c>
      <c r="K16" s="250">
        <v>12</v>
      </c>
      <c r="L16" s="242">
        <v>27</v>
      </c>
      <c r="M16" s="130" t="s">
        <v>15</v>
      </c>
      <c r="N16" s="466" t="s">
        <v>87</v>
      </c>
    </row>
    <row r="17" spans="1:14" s="67" customFormat="1" ht="12.75" customHeight="1">
      <c r="A17" s="477"/>
      <c r="B17" s="138" t="s">
        <v>17</v>
      </c>
      <c r="C17" s="241">
        <f t="shared" si="0"/>
        <v>3568455</v>
      </c>
      <c r="D17" s="242">
        <v>42750</v>
      </c>
      <c r="E17" s="243">
        <v>0</v>
      </c>
      <c r="F17" s="242">
        <v>0</v>
      </c>
      <c r="G17" s="243">
        <v>0</v>
      </c>
      <c r="H17" s="242">
        <v>1520300</v>
      </c>
      <c r="I17" s="243">
        <v>403375</v>
      </c>
      <c r="J17" s="243">
        <v>36619</v>
      </c>
      <c r="K17" s="243">
        <v>299056</v>
      </c>
      <c r="L17" s="242">
        <v>1266355</v>
      </c>
      <c r="M17" s="130" t="s">
        <v>18</v>
      </c>
      <c r="N17" s="466"/>
    </row>
    <row r="18" spans="1:14" s="67" customFormat="1" ht="12.75" customHeight="1" thickBot="1">
      <c r="A18" s="481"/>
      <c r="B18" s="141" t="s">
        <v>19</v>
      </c>
      <c r="C18" s="251">
        <f t="shared" si="0"/>
        <v>1974529</v>
      </c>
      <c r="D18" s="252">
        <v>12823</v>
      </c>
      <c r="E18" s="253">
        <v>0</v>
      </c>
      <c r="F18" s="252">
        <v>0</v>
      </c>
      <c r="G18" s="253">
        <v>0</v>
      </c>
      <c r="H18" s="252">
        <v>866001</v>
      </c>
      <c r="I18" s="253">
        <v>185608</v>
      </c>
      <c r="J18" s="253">
        <v>17370</v>
      </c>
      <c r="K18" s="253">
        <v>147687</v>
      </c>
      <c r="L18" s="252">
        <v>745040</v>
      </c>
      <c r="M18" s="132" t="s">
        <v>20</v>
      </c>
      <c r="N18" s="467"/>
    </row>
    <row r="19" spans="1:14" s="67" customFormat="1" ht="12.75" customHeight="1" thickBot="1">
      <c r="A19" s="469" t="s">
        <v>88</v>
      </c>
      <c r="B19" s="142" t="s">
        <v>14</v>
      </c>
      <c r="C19" s="254">
        <f t="shared" si="0"/>
        <v>135</v>
      </c>
      <c r="D19" s="255">
        <v>18</v>
      </c>
      <c r="E19" s="256">
        <v>0</v>
      </c>
      <c r="F19" s="255">
        <v>0</v>
      </c>
      <c r="G19" s="256">
        <v>0</v>
      </c>
      <c r="H19" s="255">
        <v>44</v>
      </c>
      <c r="I19" s="256">
        <v>26</v>
      </c>
      <c r="J19" s="256">
        <v>5</v>
      </c>
      <c r="K19" s="256">
        <v>25</v>
      </c>
      <c r="L19" s="255">
        <v>17</v>
      </c>
      <c r="M19" s="133" t="s">
        <v>15</v>
      </c>
      <c r="N19" s="471" t="s">
        <v>89</v>
      </c>
    </row>
    <row r="20" spans="1:14" s="67" customFormat="1" ht="12.75" customHeight="1" thickBot="1">
      <c r="A20" s="469"/>
      <c r="B20" s="142" t="s">
        <v>17</v>
      </c>
      <c r="C20" s="247">
        <f t="shared" si="0"/>
        <v>3967876</v>
      </c>
      <c r="D20" s="245">
        <v>72586</v>
      </c>
      <c r="E20" s="248">
        <v>0</v>
      </c>
      <c r="F20" s="245">
        <v>0</v>
      </c>
      <c r="G20" s="248">
        <v>0</v>
      </c>
      <c r="H20" s="245">
        <v>1810241</v>
      </c>
      <c r="I20" s="248">
        <v>353468</v>
      </c>
      <c r="J20" s="248">
        <v>33186</v>
      </c>
      <c r="K20" s="248">
        <v>1066324</v>
      </c>
      <c r="L20" s="245">
        <v>632071</v>
      </c>
      <c r="M20" s="133" t="s">
        <v>18</v>
      </c>
      <c r="N20" s="472"/>
    </row>
    <row r="21" spans="1:14" s="67" customFormat="1" ht="12.75" customHeight="1" thickBot="1">
      <c r="A21" s="469"/>
      <c r="B21" s="142" t="s">
        <v>19</v>
      </c>
      <c r="C21" s="247">
        <f t="shared" si="0"/>
        <v>2193861</v>
      </c>
      <c r="D21" s="245">
        <v>22159</v>
      </c>
      <c r="E21" s="248">
        <v>0</v>
      </c>
      <c r="F21" s="245">
        <v>0</v>
      </c>
      <c r="G21" s="248">
        <v>0</v>
      </c>
      <c r="H21" s="245">
        <v>1037317</v>
      </c>
      <c r="I21" s="248">
        <v>173923</v>
      </c>
      <c r="J21" s="248">
        <v>16805</v>
      </c>
      <c r="K21" s="248">
        <v>588210</v>
      </c>
      <c r="L21" s="245">
        <v>355447</v>
      </c>
      <c r="M21" s="133" t="s">
        <v>20</v>
      </c>
      <c r="N21" s="474"/>
    </row>
    <row r="22" spans="1:14" s="67" customFormat="1" ht="12.75" customHeight="1" thickBot="1">
      <c r="A22" s="464" t="s">
        <v>90</v>
      </c>
      <c r="B22" s="137" t="s">
        <v>14</v>
      </c>
      <c r="C22" s="249">
        <f t="shared" si="0"/>
        <v>124</v>
      </c>
      <c r="D22" s="242">
        <v>13</v>
      </c>
      <c r="E22" s="250">
        <v>0</v>
      </c>
      <c r="F22" s="242">
        <v>0</v>
      </c>
      <c r="G22" s="250">
        <v>0</v>
      </c>
      <c r="H22" s="242">
        <v>40</v>
      </c>
      <c r="I22" s="250">
        <v>28</v>
      </c>
      <c r="J22" s="250">
        <v>5</v>
      </c>
      <c r="K22" s="250">
        <v>18</v>
      </c>
      <c r="L22" s="242">
        <v>20</v>
      </c>
      <c r="M22" s="134" t="s">
        <v>15</v>
      </c>
      <c r="N22" s="465" t="s">
        <v>91</v>
      </c>
    </row>
    <row r="23" spans="1:14" s="67" customFormat="1" ht="12.75" customHeight="1" thickBot="1">
      <c r="A23" s="464"/>
      <c r="B23" s="143" t="s">
        <v>17</v>
      </c>
      <c r="C23" s="241">
        <f t="shared" si="0"/>
        <v>3458175</v>
      </c>
      <c r="D23" s="242">
        <v>52138</v>
      </c>
      <c r="E23" s="243">
        <v>0</v>
      </c>
      <c r="F23" s="242">
        <v>0</v>
      </c>
      <c r="G23" s="243">
        <v>0</v>
      </c>
      <c r="H23" s="242">
        <v>1417669</v>
      </c>
      <c r="I23" s="243">
        <v>394524</v>
      </c>
      <c r="J23" s="243">
        <v>35231</v>
      </c>
      <c r="K23" s="243">
        <v>753616</v>
      </c>
      <c r="L23" s="242">
        <v>804997</v>
      </c>
      <c r="M23" s="134" t="s">
        <v>18</v>
      </c>
      <c r="N23" s="466"/>
    </row>
    <row r="24" spans="1:14" s="67" customFormat="1" ht="12.75" customHeight="1" thickBot="1">
      <c r="A24" s="464"/>
      <c r="B24" s="143" t="s">
        <v>19</v>
      </c>
      <c r="C24" s="251">
        <f t="shared" si="0"/>
        <v>1915765</v>
      </c>
      <c r="D24" s="252">
        <v>15705</v>
      </c>
      <c r="E24" s="253">
        <v>0</v>
      </c>
      <c r="F24" s="252">
        <v>0</v>
      </c>
      <c r="G24" s="253">
        <v>0</v>
      </c>
      <c r="H24" s="252">
        <v>792518</v>
      </c>
      <c r="I24" s="253">
        <v>203673</v>
      </c>
      <c r="J24" s="253">
        <v>17589</v>
      </c>
      <c r="K24" s="253">
        <v>434965</v>
      </c>
      <c r="L24" s="252">
        <v>451315</v>
      </c>
      <c r="M24" s="134" t="s">
        <v>20</v>
      </c>
      <c r="N24" s="467"/>
    </row>
    <row r="25" spans="1:14" s="67" customFormat="1" ht="12.75" customHeight="1" thickBot="1">
      <c r="A25" s="469" t="s">
        <v>92</v>
      </c>
      <c r="B25" s="142" t="s">
        <v>14</v>
      </c>
      <c r="C25" s="244">
        <f t="shared" si="0"/>
        <v>129</v>
      </c>
      <c r="D25" s="245">
        <v>15</v>
      </c>
      <c r="E25" s="246">
        <v>0</v>
      </c>
      <c r="F25" s="245">
        <v>0</v>
      </c>
      <c r="G25" s="246">
        <v>0</v>
      </c>
      <c r="H25" s="245">
        <v>47</v>
      </c>
      <c r="I25" s="246">
        <v>29</v>
      </c>
      <c r="J25" s="246">
        <v>4</v>
      </c>
      <c r="K25" s="246">
        <v>21</v>
      </c>
      <c r="L25" s="245">
        <v>13</v>
      </c>
      <c r="M25" s="133" t="s">
        <v>15</v>
      </c>
      <c r="N25" s="471" t="s">
        <v>93</v>
      </c>
    </row>
    <row r="26" spans="1:14" s="67" customFormat="1" ht="12.75" customHeight="1" thickBot="1">
      <c r="A26" s="469"/>
      <c r="B26" s="142" t="s">
        <v>17</v>
      </c>
      <c r="C26" s="247">
        <f t="shared" si="0"/>
        <v>3708408</v>
      </c>
      <c r="D26" s="245">
        <v>39601</v>
      </c>
      <c r="E26" s="248">
        <v>0</v>
      </c>
      <c r="F26" s="245">
        <v>0</v>
      </c>
      <c r="G26" s="248">
        <v>0</v>
      </c>
      <c r="H26" s="245">
        <v>1843777</v>
      </c>
      <c r="I26" s="248">
        <v>397817</v>
      </c>
      <c r="J26" s="248">
        <v>32255</v>
      </c>
      <c r="K26" s="248">
        <v>992666</v>
      </c>
      <c r="L26" s="245">
        <v>402292</v>
      </c>
      <c r="M26" s="133" t="s">
        <v>18</v>
      </c>
      <c r="N26" s="472"/>
    </row>
    <row r="27" spans="1:14" s="67" customFormat="1" ht="12.75" customHeight="1" thickBot="1">
      <c r="A27" s="469"/>
      <c r="B27" s="142" t="s">
        <v>19</v>
      </c>
      <c r="C27" s="247">
        <f t="shared" si="0"/>
        <v>2057173</v>
      </c>
      <c r="D27" s="245">
        <v>13974</v>
      </c>
      <c r="E27" s="248">
        <v>0</v>
      </c>
      <c r="F27" s="245">
        <v>0</v>
      </c>
      <c r="G27" s="248">
        <v>0</v>
      </c>
      <c r="H27" s="245">
        <v>1057768</v>
      </c>
      <c r="I27" s="248">
        <v>190942</v>
      </c>
      <c r="J27" s="248">
        <v>15431</v>
      </c>
      <c r="K27" s="248">
        <v>550029</v>
      </c>
      <c r="L27" s="245">
        <v>229029</v>
      </c>
      <c r="M27" s="133" t="s">
        <v>20</v>
      </c>
      <c r="N27" s="474"/>
    </row>
    <row r="28" spans="1:14" s="67" customFormat="1" ht="12.75" customHeight="1" thickBot="1">
      <c r="A28" s="464" t="s">
        <v>94</v>
      </c>
      <c r="B28" s="137" t="s">
        <v>14</v>
      </c>
      <c r="C28" s="249">
        <f t="shared" si="0"/>
        <v>123</v>
      </c>
      <c r="D28" s="242">
        <v>16</v>
      </c>
      <c r="E28" s="250">
        <v>0</v>
      </c>
      <c r="F28" s="242">
        <v>0</v>
      </c>
      <c r="G28" s="250">
        <v>0</v>
      </c>
      <c r="H28" s="242">
        <v>29</v>
      </c>
      <c r="I28" s="250">
        <v>26</v>
      </c>
      <c r="J28" s="250">
        <v>5</v>
      </c>
      <c r="K28" s="250">
        <v>20</v>
      </c>
      <c r="L28" s="242">
        <v>27</v>
      </c>
      <c r="M28" s="134" t="s">
        <v>15</v>
      </c>
      <c r="N28" s="465" t="s">
        <v>95</v>
      </c>
    </row>
    <row r="29" spans="1:14" s="67" customFormat="1" ht="12.75" customHeight="1" thickBot="1">
      <c r="A29" s="464"/>
      <c r="B29" s="143" t="s">
        <v>17</v>
      </c>
      <c r="C29" s="241">
        <f t="shared" si="0"/>
        <v>3397812</v>
      </c>
      <c r="D29" s="242">
        <v>48823</v>
      </c>
      <c r="E29" s="243">
        <v>0</v>
      </c>
      <c r="F29" s="242">
        <v>0</v>
      </c>
      <c r="G29" s="243">
        <v>0</v>
      </c>
      <c r="H29" s="242">
        <v>1226876</v>
      </c>
      <c r="I29" s="243">
        <v>333474</v>
      </c>
      <c r="J29" s="243">
        <v>41790</v>
      </c>
      <c r="K29" s="243">
        <v>730837</v>
      </c>
      <c r="L29" s="242">
        <v>1016012</v>
      </c>
      <c r="M29" s="134" t="s">
        <v>18</v>
      </c>
      <c r="N29" s="466"/>
    </row>
    <row r="30" spans="1:14" s="67" customFormat="1" ht="12.75" customHeight="1" thickBot="1">
      <c r="A30" s="464"/>
      <c r="B30" s="143" t="s">
        <v>19</v>
      </c>
      <c r="C30" s="251">
        <f t="shared" si="0"/>
        <v>1761287</v>
      </c>
      <c r="D30" s="252">
        <v>16575</v>
      </c>
      <c r="E30" s="253">
        <v>0</v>
      </c>
      <c r="F30" s="252">
        <v>0</v>
      </c>
      <c r="G30" s="253">
        <v>0</v>
      </c>
      <c r="H30" s="252">
        <v>629226</v>
      </c>
      <c r="I30" s="253">
        <v>167954</v>
      </c>
      <c r="J30" s="253">
        <v>17756</v>
      </c>
      <c r="K30" s="253">
        <v>385201</v>
      </c>
      <c r="L30" s="252">
        <v>544575</v>
      </c>
      <c r="M30" s="134" t="s">
        <v>20</v>
      </c>
      <c r="N30" s="467"/>
    </row>
    <row r="31" spans="1:14" s="67" customFormat="1" ht="12.75" customHeight="1" thickBot="1">
      <c r="A31" s="469" t="s">
        <v>96</v>
      </c>
      <c r="B31" s="142" t="s">
        <v>14</v>
      </c>
      <c r="C31" s="244">
        <f t="shared" si="0"/>
        <v>143</v>
      </c>
      <c r="D31" s="245">
        <v>18</v>
      </c>
      <c r="E31" s="246">
        <v>0</v>
      </c>
      <c r="F31" s="245">
        <v>0</v>
      </c>
      <c r="G31" s="246">
        <v>0</v>
      </c>
      <c r="H31" s="245">
        <v>47</v>
      </c>
      <c r="I31" s="246">
        <v>30</v>
      </c>
      <c r="J31" s="246">
        <v>8</v>
      </c>
      <c r="K31" s="246">
        <v>14</v>
      </c>
      <c r="L31" s="245">
        <v>26</v>
      </c>
      <c r="M31" s="133" t="s">
        <v>15</v>
      </c>
      <c r="N31" s="471" t="s">
        <v>97</v>
      </c>
    </row>
    <row r="32" spans="1:14" s="67" customFormat="1" ht="12.75" customHeight="1" thickBot="1">
      <c r="A32" s="469"/>
      <c r="B32" s="142" t="s">
        <v>17</v>
      </c>
      <c r="C32" s="247">
        <f t="shared" si="0"/>
        <v>3888181</v>
      </c>
      <c r="D32" s="245">
        <v>71711</v>
      </c>
      <c r="E32" s="248">
        <v>0</v>
      </c>
      <c r="F32" s="245">
        <v>0</v>
      </c>
      <c r="G32" s="248">
        <v>0</v>
      </c>
      <c r="H32" s="245">
        <v>1809700</v>
      </c>
      <c r="I32" s="248">
        <v>377646</v>
      </c>
      <c r="J32" s="248">
        <v>96948</v>
      </c>
      <c r="K32" s="248">
        <v>675622</v>
      </c>
      <c r="L32" s="245">
        <v>856554</v>
      </c>
      <c r="M32" s="133" t="s">
        <v>18</v>
      </c>
      <c r="N32" s="472"/>
    </row>
    <row r="33" spans="1:14" s="67" customFormat="1" ht="12.75" customHeight="1" thickBot="1">
      <c r="A33" s="469"/>
      <c r="B33" s="142" t="s">
        <v>19</v>
      </c>
      <c r="C33" s="247">
        <f t="shared" si="0"/>
        <v>2153776</v>
      </c>
      <c r="D33" s="245">
        <v>26292</v>
      </c>
      <c r="E33" s="248">
        <v>0</v>
      </c>
      <c r="F33" s="245">
        <v>0</v>
      </c>
      <c r="G33" s="248">
        <v>0</v>
      </c>
      <c r="H33" s="245">
        <v>1034622</v>
      </c>
      <c r="I33" s="248">
        <v>185867</v>
      </c>
      <c r="J33" s="248">
        <v>50226</v>
      </c>
      <c r="K33" s="248">
        <v>372633</v>
      </c>
      <c r="L33" s="245">
        <v>484136</v>
      </c>
      <c r="M33" s="133" t="s">
        <v>20</v>
      </c>
      <c r="N33" s="474"/>
    </row>
    <row r="34" spans="1:14" s="67" customFormat="1" ht="12.75" customHeight="1" thickBot="1">
      <c r="A34" s="464" t="s">
        <v>104</v>
      </c>
      <c r="B34" s="137" t="s">
        <v>14</v>
      </c>
      <c r="C34" s="249">
        <f t="shared" si="0"/>
        <v>129</v>
      </c>
      <c r="D34" s="242">
        <v>15</v>
      </c>
      <c r="E34" s="250">
        <v>0</v>
      </c>
      <c r="F34" s="242">
        <v>0</v>
      </c>
      <c r="G34" s="250">
        <v>0</v>
      </c>
      <c r="H34" s="242">
        <v>43</v>
      </c>
      <c r="I34" s="250">
        <v>29</v>
      </c>
      <c r="J34" s="250">
        <v>8</v>
      </c>
      <c r="K34" s="250">
        <v>21</v>
      </c>
      <c r="L34" s="242">
        <v>13</v>
      </c>
      <c r="M34" s="134" t="s">
        <v>15</v>
      </c>
      <c r="N34" s="465" t="s">
        <v>105</v>
      </c>
    </row>
    <row r="35" spans="1:14" s="67" customFormat="1" ht="12.75" customHeight="1" thickBot="1">
      <c r="A35" s="464"/>
      <c r="B35" s="143" t="s">
        <v>17</v>
      </c>
      <c r="C35" s="241">
        <f t="shared" si="0"/>
        <v>3182244</v>
      </c>
      <c r="D35" s="242">
        <v>51151</v>
      </c>
      <c r="E35" s="243">
        <v>0</v>
      </c>
      <c r="F35" s="242">
        <v>0</v>
      </c>
      <c r="G35" s="243">
        <v>0</v>
      </c>
      <c r="H35" s="242">
        <v>1579387</v>
      </c>
      <c r="I35" s="243">
        <v>376114</v>
      </c>
      <c r="J35" s="243">
        <v>50666</v>
      </c>
      <c r="K35" s="243">
        <v>687820</v>
      </c>
      <c r="L35" s="242">
        <v>437106</v>
      </c>
      <c r="M35" s="134" t="s">
        <v>18</v>
      </c>
      <c r="N35" s="466"/>
    </row>
    <row r="36" spans="1:14" s="67" customFormat="1" ht="12.75" customHeight="1" thickBot="1">
      <c r="A36" s="464"/>
      <c r="B36" s="143" t="s">
        <v>19</v>
      </c>
      <c r="C36" s="251">
        <f t="shared" si="0"/>
        <v>1707472</v>
      </c>
      <c r="D36" s="252">
        <v>15384</v>
      </c>
      <c r="E36" s="253">
        <v>0</v>
      </c>
      <c r="F36" s="252">
        <v>0</v>
      </c>
      <c r="G36" s="253">
        <v>0</v>
      </c>
      <c r="H36" s="252">
        <v>895145</v>
      </c>
      <c r="I36" s="253">
        <v>191647</v>
      </c>
      <c r="J36" s="253">
        <v>26546</v>
      </c>
      <c r="K36" s="253">
        <v>341116</v>
      </c>
      <c r="L36" s="252">
        <v>237634</v>
      </c>
      <c r="M36" s="134" t="s">
        <v>20</v>
      </c>
      <c r="N36" s="467"/>
    </row>
    <row r="37" spans="1:14" s="67" customFormat="1" ht="12.75" customHeight="1" thickBot="1">
      <c r="A37" s="469" t="s">
        <v>98</v>
      </c>
      <c r="B37" s="142" t="s">
        <v>14</v>
      </c>
      <c r="C37" s="244">
        <f t="shared" si="0"/>
        <v>132</v>
      </c>
      <c r="D37" s="245">
        <v>23</v>
      </c>
      <c r="E37" s="246">
        <v>0</v>
      </c>
      <c r="F37" s="245">
        <v>0</v>
      </c>
      <c r="G37" s="246">
        <v>0</v>
      </c>
      <c r="H37" s="245">
        <v>39</v>
      </c>
      <c r="I37" s="246">
        <v>32</v>
      </c>
      <c r="J37" s="246">
        <v>6</v>
      </c>
      <c r="K37" s="246">
        <v>15</v>
      </c>
      <c r="L37" s="245">
        <v>17</v>
      </c>
      <c r="M37" s="133" t="s">
        <v>15</v>
      </c>
      <c r="N37" s="471" t="s">
        <v>99</v>
      </c>
    </row>
    <row r="38" spans="1:14" s="67" customFormat="1" ht="12.75" customHeight="1" thickBot="1">
      <c r="A38" s="469"/>
      <c r="B38" s="142" t="s">
        <v>17</v>
      </c>
      <c r="C38" s="247">
        <f t="shared" si="0"/>
        <v>3273322</v>
      </c>
      <c r="D38" s="245">
        <v>60445</v>
      </c>
      <c r="E38" s="248">
        <v>0</v>
      </c>
      <c r="F38" s="245">
        <v>0</v>
      </c>
      <c r="G38" s="248">
        <v>0</v>
      </c>
      <c r="H38" s="245">
        <v>1487327</v>
      </c>
      <c r="I38" s="248">
        <v>393204</v>
      </c>
      <c r="J38" s="248">
        <v>45160</v>
      </c>
      <c r="K38" s="248">
        <v>586103</v>
      </c>
      <c r="L38" s="245">
        <v>701083</v>
      </c>
      <c r="M38" s="133" t="s">
        <v>18</v>
      </c>
      <c r="N38" s="472"/>
    </row>
    <row r="39" spans="1:14" s="67" customFormat="1" ht="12.75" customHeight="1" thickBot="1">
      <c r="A39" s="469"/>
      <c r="B39" s="142" t="s">
        <v>19</v>
      </c>
      <c r="C39" s="247">
        <f t="shared" si="0"/>
        <v>1763320</v>
      </c>
      <c r="D39" s="245">
        <v>18150</v>
      </c>
      <c r="E39" s="248">
        <v>0</v>
      </c>
      <c r="F39" s="245">
        <v>0</v>
      </c>
      <c r="G39" s="248">
        <v>0</v>
      </c>
      <c r="H39" s="245">
        <v>838372</v>
      </c>
      <c r="I39" s="248">
        <v>197648</v>
      </c>
      <c r="J39" s="248">
        <v>21594</v>
      </c>
      <c r="K39" s="248">
        <v>312550</v>
      </c>
      <c r="L39" s="245">
        <v>375006</v>
      </c>
      <c r="M39" s="133" t="s">
        <v>20</v>
      </c>
      <c r="N39" s="474"/>
    </row>
    <row r="40" spans="1:14" s="67" customFormat="1" ht="12.75" customHeight="1" thickBot="1">
      <c r="A40" s="464" t="s">
        <v>100</v>
      </c>
      <c r="B40" s="137" t="s">
        <v>14</v>
      </c>
      <c r="C40" s="249">
        <f t="shared" si="0"/>
        <v>127</v>
      </c>
      <c r="D40" s="242">
        <v>12</v>
      </c>
      <c r="E40" s="250">
        <v>0</v>
      </c>
      <c r="F40" s="242">
        <v>0</v>
      </c>
      <c r="G40" s="250">
        <v>0</v>
      </c>
      <c r="H40" s="242">
        <v>41</v>
      </c>
      <c r="I40" s="250">
        <v>32</v>
      </c>
      <c r="J40" s="250">
        <v>5</v>
      </c>
      <c r="K40" s="242">
        <v>14</v>
      </c>
      <c r="L40" s="242">
        <v>23</v>
      </c>
      <c r="M40" s="134" t="s">
        <v>15</v>
      </c>
      <c r="N40" s="465" t="s">
        <v>101</v>
      </c>
    </row>
    <row r="41" spans="1:14" s="67" customFormat="1" ht="12.75" customHeight="1" thickBot="1">
      <c r="A41" s="464"/>
      <c r="B41" s="143" t="s">
        <v>17</v>
      </c>
      <c r="C41" s="241">
        <f t="shared" si="0"/>
        <v>3678920</v>
      </c>
      <c r="D41" s="242">
        <v>45381</v>
      </c>
      <c r="E41" s="243">
        <v>0</v>
      </c>
      <c r="F41" s="242">
        <v>0</v>
      </c>
      <c r="G41" s="243">
        <v>0</v>
      </c>
      <c r="H41" s="242">
        <v>1412231</v>
      </c>
      <c r="I41" s="243">
        <v>393204</v>
      </c>
      <c r="J41" s="243">
        <v>59537</v>
      </c>
      <c r="K41" s="242">
        <v>330469</v>
      </c>
      <c r="L41" s="242">
        <v>1438098</v>
      </c>
      <c r="M41" s="134" t="s">
        <v>18</v>
      </c>
      <c r="N41" s="466"/>
    </row>
    <row r="42" spans="1:14" s="67" customFormat="1" ht="12.75" customHeight="1" thickBot="1">
      <c r="A42" s="464"/>
      <c r="B42" s="143" t="s">
        <v>19</v>
      </c>
      <c r="C42" s="251">
        <f t="shared" si="0"/>
        <v>2041523</v>
      </c>
      <c r="D42" s="252">
        <v>13666</v>
      </c>
      <c r="E42" s="253">
        <v>0</v>
      </c>
      <c r="F42" s="252">
        <v>0</v>
      </c>
      <c r="G42" s="253">
        <v>0</v>
      </c>
      <c r="H42" s="252">
        <v>795174</v>
      </c>
      <c r="I42" s="253">
        <v>197648</v>
      </c>
      <c r="J42" s="253">
        <v>21469</v>
      </c>
      <c r="K42" s="252">
        <v>153223</v>
      </c>
      <c r="L42" s="252">
        <v>860343</v>
      </c>
      <c r="M42" s="134" t="s">
        <v>20</v>
      </c>
      <c r="N42" s="467"/>
    </row>
    <row r="43" spans="1:14" ht="12.75" customHeight="1" thickBot="1">
      <c r="A43" s="469" t="s">
        <v>102</v>
      </c>
      <c r="B43" s="142" t="s">
        <v>14</v>
      </c>
      <c r="C43" s="244">
        <f t="shared" si="0"/>
        <v>132</v>
      </c>
      <c r="D43" s="245">
        <v>19</v>
      </c>
      <c r="E43" s="246">
        <v>0</v>
      </c>
      <c r="F43" s="245">
        <v>0</v>
      </c>
      <c r="G43" s="246">
        <v>0</v>
      </c>
      <c r="H43" s="245">
        <v>40</v>
      </c>
      <c r="I43" s="246">
        <v>32</v>
      </c>
      <c r="J43" s="246">
        <v>4</v>
      </c>
      <c r="K43" s="246">
        <v>18</v>
      </c>
      <c r="L43" s="245">
        <v>19</v>
      </c>
      <c r="M43" s="133" t="s">
        <v>15</v>
      </c>
      <c r="N43" s="471" t="s">
        <v>103</v>
      </c>
    </row>
    <row r="44" spans="1:14" ht="12.75" customHeight="1" thickBot="1">
      <c r="A44" s="469"/>
      <c r="B44" s="142" t="s">
        <v>17</v>
      </c>
      <c r="C44" s="247">
        <f t="shared" si="0"/>
        <v>3502754</v>
      </c>
      <c r="D44" s="245">
        <v>53136</v>
      </c>
      <c r="E44" s="248">
        <v>0</v>
      </c>
      <c r="F44" s="245">
        <v>0</v>
      </c>
      <c r="G44" s="248">
        <v>0</v>
      </c>
      <c r="H44" s="245">
        <v>1467462</v>
      </c>
      <c r="I44" s="248">
        <v>393204</v>
      </c>
      <c r="J44" s="248">
        <v>35834</v>
      </c>
      <c r="K44" s="248">
        <v>900165</v>
      </c>
      <c r="L44" s="245">
        <v>652953</v>
      </c>
      <c r="M44" s="133" t="s">
        <v>18</v>
      </c>
      <c r="N44" s="472"/>
    </row>
    <row r="45" spans="1:14" ht="12.75" customHeight="1">
      <c r="A45" s="470"/>
      <c r="B45" s="144" t="s">
        <v>19</v>
      </c>
      <c r="C45" s="257">
        <f t="shared" si="0"/>
        <v>1912097</v>
      </c>
      <c r="D45" s="258">
        <v>15988</v>
      </c>
      <c r="E45" s="259">
        <v>0</v>
      </c>
      <c r="F45" s="258">
        <v>0</v>
      </c>
      <c r="G45" s="259">
        <v>0</v>
      </c>
      <c r="H45" s="258">
        <v>817126</v>
      </c>
      <c r="I45" s="259">
        <v>197648</v>
      </c>
      <c r="J45" s="259">
        <v>16649</v>
      </c>
      <c r="K45" s="259">
        <v>507978</v>
      </c>
      <c r="L45" s="258">
        <v>356708</v>
      </c>
      <c r="M45" s="135" t="s">
        <v>20</v>
      </c>
      <c r="N45" s="473"/>
    </row>
    <row r="46" spans="1:14" s="64" customFormat="1" ht="16.149999999999999" customHeight="1" thickBot="1">
      <c r="A46" s="393" t="s">
        <v>9</v>
      </c>
      <c r="B46" s="137" t="s">
        <v>14</v>
      </c>
      <c r="C46" s="260">
        <f t="shared" si="0"/>
        <v>1534</v>
      </c>
      <c r="D46" s="260">
        <f t="shared" ref="D46:K46" si="1">SUM(D10,D13,D16,D19,D22,D25,D28,D31,D34,D37,D40,D43)</f>
        <v>176</v>
      </c>
      <c r="E46" s="260">
        <f t="shared" si="1"/>
        <v>0</v>
      </c>
      <c r="F46" s="260">
        <f t="shared" si="1"/>
        <v>0</v>
      </c>
      <c r="G46" s="260">
        <f t="shared" si="1"/>
        <v>0</v>
      </c>
      <c r="H46" s="260">
        <f t="shared" si="1"/>
        <v>486</v>
      </c>
      <c r="I46" s="260">
        <f t="shared" si="1"/>
        <v>346</v>
      </c>
      <c r="J46" s="260">
        <f t="shared" si="1"/>
        <v>63</v>
      </c>
      <c r="K46" s="260">
        <f t="shared" si="1"/>
        <v>215</v>
      </c>
      <c r="L46" s="260">
        <f>SUM(L10,L13,L16,L19,L22,L25,L28,L31,L34,L37,L40,L43)</f>
        <v>248</v>
      </c>
      <c r="M46" s="129" t="s">
        <v>15</v>
      </c>
      <c r="N46" s="396" t="s">
        <v>2</v>
      </c>
    </row>
    <row r="47" spans="1:14" s="64" customFormat="1" ht="16.149999999999999" customHeight="1" thickBot="1">
      <c r="A47" s="394"/>
      <c r="B47" s="138" t="s">
        <v>17</v>
      </c>
      <c r="C47" s="261">
        <f t="shared" si="0"/>
        <v>42977836</v>
      </c>
      <c r="D47" s="261">
        <f t="shared" ref="D47:K47" si="2">SUM(D11,D14,D17,D20,D23,D26,D29,D32,D35,D38,D41,D44)</f>
        <v>603388</v>
      </c>
      <c r="E47" s="261">
        <f t="shared" si="2"/>
        <v>0</v>
      </c>
      <c r="F47" s="261">
        <f t="shared" si="2"/>
        <v>0</v>
      </c>
      <c r="G47" s="261">
        <f t="shared" si="2"/>
        <v>0</v>
      </c>
      <c r="H47" s="261">
        <f t="shared" si="2"/>
        <v>18433288</v>
      </c>
      <c r="I47" s="261">
        <f t="shared" si="2"/>
        <v>4572092</v>
      </c>
      <c r="J47" s="261">
        <f t="shared" si="2"/>
        <v>521554</v>
      </c>
      <c r="K47" s="261">
        <f t="shared" si="2"/>
        <v>8245946</v>
      </c>
      <c r="L47" s="261">
        <f>SUM(L11,L14,L17,L20,L23,L26,L29,L32,L35,L38,L41,L44)</f>
        <v>10601568</v>
      </c>
      <c r="M47" s="130" t="s">
        <v>18</v>
      </c>
      <c r="N47" s="397"/>
    </row>
    <row r="48" spans="1:14" s="64" customFormat="1" ht="16.149999999999999" customHeight="1">
      <c r="A48" s="395"/>
      <c r="B48" s="145" t="s">
        <v>19</v>
      </c>
      <c r="C48" s="262">
        <f>SUM(D48:L48)</f>
        <v>23576227</v>
      </c>
      <c r="D48" s="262">
        <f t="shared" ref="D48:K48" si="3">SUM(D12,D15,D18,D21,D24,D27,D30,D33,D36,D39,D42,D45)</f>
        <v>190468</v>
      </c>
      <c r="E48" s="262">
        <f t="shared" si="3"/>
        <v>0</v>
      </c>
      <c r="F48" s="262">
        <f t="shared" si="3"/>
        <v>0</v>
      </c>
      <c r="G48" s="262">
        <f t="shared" si="3"/>
        <v>0</v>
      </c>
      <c r="H48" s="262">
        <f t="shared" si="3"/>
        <v>10359867</v>
      </c>
      <c r="I48" s="262">
        <f t="shared" si="3"/>
        <v>2261314</v>
      </c>
      <c r="J48" s="262">
        <f t="shared" si="3"/>
        <v>248539</v>
      </c>
      <c r="K48" s="262">
        <f t="shared" si="3"/>
        <v>4443117</v>
      </c>
      <c r="L48" s="262">
        <f>SUM(L12,L15,L18,L21,L24,L27,L30,L33,L36,L39,L42,L45)</f>
        <v>6072922</v>
      </c>
      <c r="M48" s="136" t="s">
        <v>20</v>
      </c>
      <c r="N48" s="398"/>
    </row>
    <row r="49" spans="3:12">
      <c r="C49" s="104"/>
      <c r="D49" s="104"/>
      <c r="E49" s="104"/>
      <c r="F49" s="104"/>
      <c r="G49" s="104"/>
      <c r="H49" s="104"/>
      <c r="I49" s="104"/>
      <c r="J49" s="104"/>
      <c r="K49" s="104"/>
      <c r="L49" s="104"/>
    </row>
  </sheetData>
  <mergeCells count="36">
    <mergeCell ref="A7:A9"/>
    <mergeCell ref="B7:B9"/>
    <mergeCell ref="C7:L7"/>
    <mergeCell ref="M7:M9"/>
    <mergeCell ref="N7:N9"/>
    <mergeCell ref="A1:N1"/>
    <mergeCell ref="A2:N2"/>
    <mergeCell ref="A3:N3"/>
    <mergeCell ref="A4:N4"/>
    <mergeCell ref="A5:N5"/>
    <mergeCell ref="A10:A12"/>
    <mergeCell ref="N10:N12"/>
    <mergeCell ref="A13:A15"/>
    <mergeCell ref="N13:N15"/>
    <mergeCell ref="A16:A18"/>
    <mergeCell ref="N16:N18"/>
    <mergeCell ref="A19:A21"/>
    <mergeCell ref="N19:N21"/>
    <mergeCell ref="A22:A24"/>
    <mergeCell ref="N22:N24"/>
    <mergeCell ref="A25:A27"/>
    <mergeCell ref="N25:N27"/>
    <mergeCell ref="A28:A30"/>
    <mergeCell ref="N28:N30"/>
    <mergeCell ref="A31:A33"/>
    <mergeCell ref="N31:N33"/>
    <mergeCell ref="A34:A36"/>
    <mergeCell ref="N34:N36"/>
    <mergeCell ref="A46:A48"/>
    <mergeCell ref="N46:N48"/>
    <mergeCell ref="A37:A39"/>
    <mergeCell ref="N37:N39"/>
    <mergeCell ref="A40:A42"/>
    <mergeCell ref="N40:N42"/>
    <mergeCell ref="A43:A45"/>
    <mergeCell ref="N43:N45"/>
  </mergeCells>
  <printOptions horizontalCentered="1" verticalCentered="1"/>
  <pageMargins left="0" right="0" top="0" bottom="0" header="0.31496062992125984" footer="0.31496062992125984"/>
  <pageSetup paperSize="9"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N49"/>
  <sheetViews>
    <sheetView view="pageBreakPreview" zoomScaleNormal="100" zoomScaleSheetLayoutView="100" workbookViewId="0">
      <selection activeCell="Q27" sqref="Q27"/>
    </sheetView>
  </sheetViews>
  <sheetFormatPr defaultRowHeight="12.75"/>
  <cols>
    <col min="1" max="1" width="20.7109375" customWidth="1"/>
    <col min="2" max="2" width="12.7109375" customWidth="1"/>
    <col min="3" max="3" width="11.7109375" style="64" customWidth="1"/>
    <col min="4" max="12" width="10.7109375" customWidth="1"/>
    <col min="13" max="13" width="12.7109375" customWidth="1"/>
    <col min="14" max="14" width="20.7109375" customWidth="1"/>
    <col min="15" max="15" width="16" customWidth="1"/>
    <col min="16" max="16" width="1.28515625" customWidth="1"/>
  </cols>
  <sheetData>
    <row r="1" spans="1:14" s="28" customFormat="1" ht="14.25" customHeight="1">
      <c r="A1" s="424"/>
      <c r="B1" s="424"/>
      <c r="C1" s="424"/>
      <c r="D1" s="424"/>
      <c r="E1" s="424"/>
      <c r="F1" s="424"/>
      <c r="G1" s="424"/>
      <c r="H1" s="424"/>
      <c r="I1" s="424"/>
      <c r="J1" s="424"/>
      <c r="K1" s="424"/>
      <c r="L1" s="424"/>
      <c r="M1" s="424"/>
      <c r="N1" s="424"/>
    </row>
    <row r="2" spans="1:14" s="64" customFormat="1" ht="18">
      <c r="A2" s="407" t="s">
        <v>79</v>
      </c>
      <c r="B2" s="407"/>
      <c r="C2" s="407"/>
      <c r="D2" s="407"/>
      <c r="E2" s="407"/>
      <c r="F2" s="407"/>
      <c r="G2" s="407"/>
      <c r="H2" s="407"/>
      <c r="I2" s="407"/>
      <c r="J2" s="407"/>
      <c r="K2" s="407"/>
      <c r="L2" s="407"/>
      <c r="M2" s="407"/>
      <c r="N2" s="407"/>
    </row>
    <row r="3" spans="1:14" s="64" customFormat="1" ht="15.75">
      <c r="A3" s="408" t="s">
        <v>180</v>
      </c>
      <c r="B3" s="408"/>
      <c r="C3" s="408"/>
      <c r="D3" s="408"/>
      <c r="E3" s="408"/>
      <c r="F3" s="408"/>
      <c r="G3" s="408"/>
      <c r="H3" s="408"/>
      <c r="I3" s="408"/>
      <c r="J3" s="408"/>
      <c r="K3" s="408"/>
      <c r="L3" s="408"/>
      <c r="M3" s="408"/>
      <c r="N3" s="408"/>
    </row>
    <row r="4" spans="1:14" s="64" customFormat="1" ht="15.75">
      <c r="A4" s="409">
        <v>2022</v>
      </c>
      <c r="B4" s="409"/>
      <c r="C4" s="409"/>
      <c r="D4" s="409"/>
      <c r="E4" s="409"/>
      <c r="F4" s="409"/>
      <c r="G4" s="409"/>
      <c r="H4" s="409"/>
      <c r="I4" s="409"/>
      <c r="J4" s="409"/>
      <c r="K4" s="409"/>
      <c r="L4" s="409"/>
      <c r="M4" s="409"/>
      <c r="N4" s="409"/>
    </row>
    <row r="5" spans="1:14" s="64" customFormat="1" ht="15.75">
      <c r="A5" s="410" t="s">
        <v>126</v>
      </c>
      <c r="B5" s="410"/>
      <c r="C5" s="410"/>
      <c r="D5" s="410"/>
      <c r="E5" s="410"/>
      <c r="F5" s="410"/>
      <c r="G5" s="410"/>
      <c r="H5" s="410"/>
      <c r="I5" s="410"/>
      <c r="J5" s="410"/>
      <c r="K5" s="410"/>
      <c r="L5" s="410"/>
      <c r="M5" s="410"/>
      <c r="N5" s="410"/>
    </row>
    <row r="6" spans="1:14" s="64" customFormat="1" ht="15.75">
      <c r="A6" s="1" t="s">
        <v>237</v>
      </c>
      <c r="B6" s="65"/>
      <c r="C6" s="65"/>
      <c r="D6" s="65"/>
      <c r="E6" s="65"/>
      <c r="F6" s="65"/>
      <c r="G6" s="65"/>
      <c r="H6" s="65"/>
      <c r="I6" s="65"/>
      <c r="J6" s="65"/>
      <c r="K6" s="65"/>
      <c r="L6" s="31"/>
      <c r="M6" s="65"/>
      <c r="N6" s="30" t="s">
        <v>188</v>
      </c>
    </row>
    <row r="7" spans="1:14" s="64" customFormat="1" ht="15.75">
      <c r="A7" s="411" t="s">
        <v>80</v>
      </c>
      <c r="B7" s="411" t="s">
        <v>118</v>
      </c>
      <c r="C7" s="475" t="s">
        <v>120</v>
      </c>
      <c r="D7" s="475"/>
      <c r="E7" s="475"/>
      <c r="F7" s="475"/>
      <c r="G7" s="475"/>
      <c r="H7" s="475"/>
      <c r="I7" s="475"/>
      <c r="J7" s="475"/>
      <c r="K7" s="475"/>
      <c r="L7" s="475"/>
      <c r="M7" s="415" t="s">
        <v>119</v>
      </c>
      <c r="N7" s="415" t="s">
        <v>81</v>
      </c>
    </row>
    <row r="8" spans="1:14" s="66" customFormat="1" ht="30">
      <c r="A8" s="412"/>
      <c r="B8" s="412"/>
      <c r="C8" s="77" t="s">
        <v>179</v>
      </c>
      <c r="D8" s="77" t="s">
        <v>3</v>
      </c>
      <c r="E8" s="77" t="s">
        <v>78</v>
      </c>
      <c r="F8" s="77" t="s">
        <v>77</v>
      </c>
      <c r="G8" s="77" t="s">
        <v>4</v>
      </c>
      <c r="H8" s="77" t="s">
        <v>76</v>
      </c>
      <c r="I8" s="77" t="s">
        <v>5</v>
      </c>
      <c r="J8" s="77" t="s">
        <v>75</v>
      </c>
      <c r="K8" s="77" t="s">
        <v>6</v>
      </c>
      <c r="L8" s="77" t="s">
        <v>7</v>
      </c>
      <c r="M8" s="416"/>
      <c r="N8" s="416"/>
    </row>
    <row r="9" spans="1:14" s="66" customFormat="1" ht="21.6" customHeight="1">
      <c r="A9" s="413"/>
      <c r="B9" s="413"/>
      <c r="C9" s="99" t="s">
        <v>9</v>
      </c>
      <c r="D9" s="76" t="s">
        <v>209</v>
      </c>
      <c r="E9" s="76" t="s">
        <v>211</v>
      </c>
      <c r="F9" s="76" t="s">
        <v>207</v>
      </c>
      <c r="G9" s="76" t="s">
        <v>10</v>
      </c>
      <c r="H9" s="76" t="s">
        <v>205</v>
      </c>
      <c r="I9" s="76" t="s">
        <v>204</v>
      </c>
      <c r="J9" s="76" t="s">
        <v>206</v>
      </c>
      <c r="K9" s="76" t="s">
        <v>11</v>
      </c>
      <c r="L9" s="76" t="s">
        <v>12</v>
      </c>
      <c r="M9" s="417"/>
      <c r="N9" s="417"/>
    </row>
    <row r="10" spans="1:14" s="67" customFormat="1" ht="12.75" customHeight="1">
      <c r="A10" s="476" t="s">
        <v>82</v>
      </c>
      <c r="B10" s="137" t="s">
        <v>14</v>
      </c>
      <c r="C10" s="194">
        <f>SUM(D10:L10)</f>
        <v>5</v>
      </c>
      <c r="D10" s="115">
        <v>0</v>
      </c>
      <c r="E10" s="114">
        <v>0</v>
      </c>
      <c r="F10" s="115">
        <v>0</v>
      </c>
      <c r="G10" s="114">
        <v>0</v>
      </c>
      <c r="H10" s="115">
        <v>0</v>
      </c>
      <c r="I10" s="114">
        <v>0</v>
      </c>
      <c r="J10" s="114">
        <v>0</v>
      </c>
      <c r="K10" s="114">
        <v>0</v>
      </c>
      <c r="L10" s="115">
        <v>5</v>
      </c>
      <c r="M10" s="129" t="s">
        <v>15</v>
      </c>
      <c r="N10" s="478" t="s">
        <v>83</v>
      </c>
    </row>
    <row r="11" spans="1:14" s="67" customFormat="1" ht="12.75" customHeight="1">
      <c r="A11" s="477"/>
      <c r="B11" s="138" t="s">
        <v>17</v>
      </c>
      <c r="C11" s="195">
        <f t="shared" ref="C11:C48" si="0">SUM(D11:L11)</f>
        <v>725362</v>
      </c>
      <c r="D11" s="117">
        <v>0</v>
      </c>
      <c r="E11" s="116">
        <v>0</v>
      </c>
      <c r="F11" s="117">
        <v>0</v>
      </c>
      <c r="G11" s="116">
        <v>0</v>
      </c>
      <c r="H11" s="117">
        <v>0</v>
      </c>
      <c r="I11" s="116">
        <v>0</v>
      </c>
      <c r="J11" s="116">
        <v>0</v>
      </c>
      <c r="K11" s="116">
        <v>0</v>
      </c>
      <c r="L11" s="117">
        <v>725362</v>
      </c>
      <c r="M11" s="130" t="s">
        <v>18</v>
      </c>
      <c r="N11" s="479"/>
    </row>
    <row r="12" spans="1:14" s="67" customFormat="1" ht="12.75" customHeight="1">
      <c r="A12" s="477"/>
      <c r="B12" s="138" t="s">
        <v>19</v>
      </c>
      <c r="C12" s="195">
        <f t="shared" si="0"/>
        <v>471863</v>
      </c>
      <c r="D12" s="117">
        <v>0</v>
      </c>
      <c r="E12" s="116">
        <v>0</v>
      </c>
      <c r="F12" s="117">
        <v>0</v>
      </c>
      <c r="G12" s="116">
        <v>0</v>
      </c>
      <c r="H12" s="117">
        <v>0</v>
      </c>
      <c r="I12" s="116">
        <v>0</v>
      </c>
      <c r="J12" s="116">
        <v>0</v>
      </c>
      <c r="K12" s="116">
        <v>0</v>
      </c>
      <c r="L12" s="117">
        <v>471863</v>
      </c>
      <c r="M12" s="130" t="s">
        <v>20</v>
      </c>
      <c r="N12" s="479"/>
    </row>
    <row r="13" spans="1:14" s="67" customFormat="1" ht="12.75" customHeight="1">
      <c r="A13" s="480" t="s">
        <v>84</v>
      </c>
      <c r="B13" s="139" t="s">
        <v>14</v>
      </c>
      <c r="C13" s="196">
        <f t="shared" si="0"/>
        <v>7</v>
      </c>
      <c r="D13" s="120">
        <v>0</v>
      </c>
      <c r="E13" s="119">
        <v>0</v>
      </c>
      <c r="F13" s="120">
        <v>0</v>
      </c>
      <c r="G13" s="119">
        <v>0</v>
      </c>
      <c r="H13" s="120">
        <v>0</v>
      </c>
      <c r="I13" s="119">
        <v>0</v>
      </c>
      <c r="J13" s="119">
        <v>0</v>
      </c>
      <c r="K13" s="119">
        <v>0</v>
      </c>
      <c r="L13" s="120">
        <v>7</v>
      </c>
      <c r="M13" s="131" t="s">
        <v>15</v>
      </c>
      <c r="N13" s="472" t="s">
        <v>85</v>
      </c>
    </row>
    <row r="14" spans="1:14" s="67" customFormat="1" ht="12.75" customHeight="1">
      <c r="A14" s="480"/>
      <c r="B14" s="139" t="s">
        <v>17</v>
      </c>
      <c r="C14" s="197">
        <f t="shared" si="0"/>
        <v>1121668</v>
      </c>
      <c r="D14" s="120">
        <v>0</v>
      </c>
      <c r="E14" s="121">
        <v>0</v>
      </c>
      <c r="F14" s="120">
        <v>0</v>
      </c>
      <c r="G14" s="121">
        <v>0</v>
      </c>
      <c r="H14" s="120">
        <v>0</v>
      </c>
      <c r="I14" s="121">
        <v>0</v>
      </c>
      <c r="J14" s="121">
        <v>0</v>
      </c>
      <c r="K14" s="121">
        <v>0</v>
      </c>
      <c r="L14" s="120">
        <v>1121668</v>
      </c>
      <c r="M14" s="131" t="s">
        <v>18</v>
      </c>
      <c r="N14" s="472"/>
    </row>
    <row r="15" spans="1:14" s="67" customFormat="1" ht="12.75" customHeight="1">
      <c r="A15" s="480"/>
      <c r="B15" s="139" t="s">
        <v>19</v>
      </c>
      <c r="C15" s="197">
        <f t="shared" si="0"/>
        <v>727222</v>
      </c>
      <c r="D15" s="120">
        <v>0</v>
      </c>
      <c r="E15" s="121">
        <v>0</v>
      </c>
      <c r="F15" s="120">
        <v>0</v>
      </c>
      <c r="G15" s="121">
        <v>0</v>
      </c>
      <c r="H15" s="120">
        <v>0</v>
      </c>
      <c r="I15" s="121">
        <v>0</v>
      </c>
      <c r="J15" s="121">
        <v>0</v>
      </c>
      <c r="K15" s="121">
        <v>0</v>
      </c>
      <c r="L15" s="120">
        <v>727222</v>
      </c>
      <c r="M15" s="131" t="s">
        <v>20</v>
      </c>
      <c r="N15" s="472"/>
    </row>
    <row r="16" spans="1:14" s="67" customFormat="1" ht="12.75" customHeight="1">
      <c r="A16" s="477" t="s">
        <v>86</v>
      </c>
      <c r="B16" s="140" t="s">
        <v>14</v>
      </c>
      <c r="C16" s="198">
        <f t="shared" si="0"/>
        <v>7</v>
      </c>
      <c r="D16" s="117">
        <v>0</v>
      </c>
      <c r="E16" s="122">
        <v>0</v>
      </c>
      <c r="F16" s="117">
        <v>0</v>
      </c>
      <c r="G16" s="122">
        <v>0</v>
      </c>
      <c r="H16" s="117">
        <v>0</v>
      </c>
      <c r="I16" s="122">
        <v>0</v>
      </c>
      <c r="J16" s="122">
        <v>0</v>
      </c>
      <c r="K16" s="122">
        <v>0</v>
      </c>
      <c r="L16" s="117">
        <v>7</v>
      </c>
      <c r="M16" s="130" t="s">
        <v>15</v>
      </c>
      <c r="N16" s="466" t="s">
        <v>87</v>
      </c>
    </row>
    <row r="17" spans="1:14" s="67" customFormat="1" ht="12.75" customHeight="1">
      <c r="A17" s="477"/>
      <c r="B17" s="138" t="s">
        <v>17</v>
      </c>
      <c r="C17" s="195">
        <f t="shared" si="0"/>
        <v>863432</v>
      </c>
      <c r="D17" s="117">
        <v>0</v>
      </c>
      <c r="E17" s="116">
        <v>0</v>
      </c>
      <c r="F17" s="117">
        <v>0</v>
      </c>
      <c r="G17" s="116">
        <v>0</v>
      </c>
      <c r="H17" s="117">
        <v>0</v>
      </c>
      <c r="I17" s="116">
        <v>0</v>
      </c>
      <c r="J17" s="116">
        <v>0</v>
      </c>
      <c r="K17" s="116">
        <v>0</v>
      </c>
      <c r="L17" s="117">
        <v>863432</v>
      </c>
      <c r="M17" s="130" t="s">
        <v>18</v>
      </c>
      <c r="N17" s="466"/>
    </row>
    <row r="18" spans="1:14" s="67" customFormat="1" ht="12.75" customHeight="1" thickBot="1">
      <c r="A18" s="481"/>
      <c r="B18" s="141" t="s">
        <v>19</v>
      </c>
      <c r="C18" s="199">
        <f t="shared" si="0"/>
        <v>541567</v>
      </c>
      <c r="D18" s="124">
        <v>0</v>
      </c>
      <c r="E18" s="123">
        <v>0</v>
      </c>
      <c r="F18" s="124">
        <v>0</v>
      </c>
      <c r="G18" s="123">
        <v>0</v>
      </c>
      <c r="H18" s="124">
        <v>0</v>
      </c>
      <c r="I18" s="123">
        <v>0</v>
      </c>
      <c r="J18" s="123">
        <v>0</v>
      </c>
      <c r="K18" s="123">
        <v>0</v>
      </c>
      <c r="L18" s="124">
        <v>541567</v>
      </c>
      <c r="M18" s="132" t="s">
        <v>20</v>
      </c>
      <c r="N18" s="467"/>
    </row>
    <row r="19" spans="1:14" s="67" customFormat="1" ht="12.75" customHeight="1" thickBot="1">
      <c r="A19" s="469" t="s">
        <v>88</v>
      </c>
      <c r="B19" s="142" t="s">
        <v>14</v>
      </c>
      <c r="C19" s="200">
        <f t="shared" si="0"/>
        <v>8</v>
      </c>
      <c r="D19" s="126">
        <v>0</v>
      </c>
      <c r="E19" s="125">
        <v>0</v>
      </c>
      <c r="F19" s="126">
        <v>0</v>
      </c>
      <c r="G19" s="125">
        <v>0</v>
      </c>
      <c r="H19" s="126">
        <v>0</v>
      </c>
      <c r="I19" s="125">
        <v>0</v>
      </c>
      <c r="J19" s="125">
        <v>0</v>
      </c>
      <c r="K19" s="125">
        <v>0</v>
      </c>
      <c r="L19" s="126">
        <v>8</v>
      </c>
      <c r="M19" s="133" t="s">
        <v>15</v>
      </c>
      <c r="N19" s="471" t="s">
        <v>89</v>
      </c>
    </row>
    <row r="20" spans="1:14" s="67" customFormat="1" ht="12.75" customHeight="1" thickBot="1">
      <c r="A20" s="469"/>
      <c r="B20" s="142" t="s">
        <v>17</v>
      </c>
      <c r="C20" s="197">
        <f t="shared" si="0"/>
        <v>1280025</v>
      </c>
      <c r="D20" s="120">
        <v>0</v>
      </c>
      <c r="E20" s="121">
        <v>0</v>
      </c>
      <c r="F20" s="120">
        <v>0</v>
      </c>
      <c r="G20" s="121">
        <v>0</v>
      </c>
      <c r="H20" s="120">
        <v>0</v>
      </c>
      <c r="I20" s="121">
        <v>0</v>
      </c>
      <c r="J20" s="121">
        <v>0</v>
      </c>
      <c r="K20" s="121">
        <v>0</v>
      </c>
      <c r="L20" s="120">
        <v>1280025</v>
      </c>
      <c r="M20" s="133" t="s">
        <v>18</v>
      </c>
      <c r="N20" s="472"/>
    </row>
    <row r="21" spans="1:14" s="67" customFormat="1" ht="12.75" customHeight="1" thickBot="1">
      <c r="A21" s="469"/>
      <c r="B21" s="142" t="s">
        <v>19</v>
      </c>
      <c r="C21" s="197">
        <f t="shared" si="0"/>
        <v>831804</v>
      </c>
      <c r="D21" s="120">
        <v>0</v>
      </c>
      <c r="E21" s="121">
        <v>0</v>
      </c>
      <c r="F21" s="120">
        <v>0</v>
      </c>
      <c r="G21" s="121">
        <v>0</v>
      </c>
      <c r="H21" s="120">
        <v>0</v>
      </c>
      <c r="I21" s="121">
        <v>0</v>
      </c>
      <c r="J21" s="121">
        <v>0</v>
      </c>
      <c r="K21" s="121">
        <v>0</v>
      </c>
      <c r="L21" s="120">
        <v>831804</v>
      </c>
      <c r="M21" s="133" t="s">
        <v>20</v>
      </c>
      <c r="N21" s="474"/>
    </row>
    <row r="22" spans="1:14" s="67" customFormat="1" ht="12.75" customHeight="1" thickBot="1">
      <c r="A22" s="464" t="s">
        <v>90</v>
      </c>
      <c r="B22" s="137" t="s">
        <v>14</v>
      </c>
      <c r="C22" s="198">
        <f t="shared" si="0"/>
        <v>8</v>
      </c>
      <c r="D22" s="117">
        <v>0</v>
      </c>
      <c r="E22" s="122">
        <v>0</v>
      </c>
      <c r="F22" s="117">
        <v>0</v>
      </c>
      <c r="G22" s="122">
        <v>0</v>
      </c>
      <c r="H22" s="117">
        <v>0</v>
      </c>
      <c r="I22" s="122">
        <v>0</v>
      </c>
      <c r="J22" s="122">
        <v>0</v>
      </c>
      <c r="K22" s="122">
        <v>0</v>
      </c>
      <c r="L22" s="117">
        <v>8</v>
      </c>
      <c r="M22" s="134" t="s">
        <v>15</v>
      </c>
      <c r="N22" s="465" t="s">
        <v>91</v>
      </c>
    </row>
    <row r="23" spans="1:14" s="67" customFormat="1" ht="12.75" customHeight="1" thickBot="1">
      <c r="A23" s="464"/>
      <c r="B23" s="143" t="s">
        <v>17</v>
      </c>
      <c r="C23" s="195">
        <f t="shared" si="0"/>
        <v>1293014</v>
      </c>
      <c r="D23" s="117">
        <v>0</v>
      </c>
      <c r="E23" s="116">
        <v>0</v>
      </c>
      <c r="F23" s="117">
        <v>0</v>
      </c>
      <c r="G23" s="116">
        <v>0</v>
      </c>
      <c r="H23" s="117">
        <v>0</v>
      </c>
      <c r="I23" s="116">
        <v>0</v>
      </c>
      <c r="J23" s="116">
        <v>0</v>
      </c>
      <c r="K23" s="116">
        <v>0</v>
      </c>
      <c r="L23" s="117">
        <v>1293014</v>
      </c>
      <c r="M23" s="134" t="s">
        <v>18</v>
      </c>
      <c r="N23" s="466"/>
    </row>
    <row r="24" spans="1:14" s="67" customFormat="1" ht="12.75" customHeight="1" thickBot="1">
      <c r="A24" s="464"/>
      <c r="B24" s="143" t="s">
        <v>19</v>
      </c>
      <c r="C24" s="199">
        <f t="shared" si="0"/>
        <v>838479</v>
      </c>
      <c r="D24" s="124">
        <v>0</v>
      </c>
      <c r="E24" s="123">
        <v>0</v>
      </c>
      <c r="F24" s="124">
        <v>0</v>
      </c>
      <c r="G24" s="123">
        <v>0</v>
      </c>
      <c r="H24" s="124">
        <v>0</v>
      </c>
      <c r="I24" s="123">
        <v>0</v>
      </c>
      <c r="J24" s="123">
        <v>0</v>
      </c>
      <c r="K24" s="123">
        <v>0</v>
      </c>
      <c r="L24" s="124">
        <v>838479</v>
      </c>
      <c r="M24" s="134" t="s">
        <v>20</v>
      </c>
      <c r="N24" s="467"/>
    </row>
    <row r="25" spans="1:14" s="67" customFormat="1" ht="12.75" customHeight="1" thickBot="1">
      <c r="A25" s="469" t="s">
        <v>92</v>
      </c>
      <c r="B25" s="142" t="s">
        <v>14</v>
      </c>
      <c r="C25" s="196">
        <f t="shared" si="0"/>
        <v>6</v>
      </c>
      <c r="D25" s="120">
        <v>0</v>
      </c>
      <c r="E25" s="119">
        <v>0</v>
      </c>
      <c r="F25" s="120">
        <v>0</v>
      </c>
      <c r="G25" s="119">
        <v>0</v>
      </c>
      <c r="H25" s="120">
        <v>0</v>
      </c>
      <c r="I25" s="119">
        <v>0</v>
      </c>
      <c r="J25" s="119">
        <v>0</v>
      </c>
      <c r="K25" s="119">
        <v>0</v>
      </c>
      <c r="L25" s="120">
        <v>6</v>
      </c>
      <c r="M25" s="133" t="s">
        <v>15</v>
      </c>
      <c r="N25" s="471" t="s">
        <v>93</v>
      </c>
    </row>
    <row r="26" spans="1:14" s="67" customFormat="1" ht="12.75" customHeight="1" thickBot="1">
      <c r="A26" s="469"/>
      <c r="B26" s="142" t="s">
        <v>17</v>
      </c>
      <c r="C26" s="197">
        <f t="shared" si="0"/>
        <v>972240</v>
      </c>
      <c r="D26" s="120">
        <v>0</v>
      </c>
      <c r="E26" s="121">
        <v>0</v>
      </c>
      <c r="F26" s="120">
        <v>0</v>
      </c>
      <c r="G26" s="121">
        <v>0</v>
      </c>
      <c r="H26" s="120">
        <v>0</v>
      </c>
      <c r="I26" s="121">
        <v>0</v>
      </c>
      <c r="J26" s="121">
        <v>0</v>
      </c>
      <c r="K26" s="121">
        <v>0</v>
      </c>
      <c r="L26" s="120">
        <v>972240</v>
      </c>
      <c r="M26" s="133" t="s">
        <v>18</v>
      </c>
      <c r="N26" s="472"/>
    </row>
    <row r="27" spans="1:14" s="67" customFormat="1" ht="12.75" customHeight="1" thickBot="1">
      <c r="A27" s="469"/>
      <c r="B27" s="142" t="s">
        <v>19</v>
      </c>
      <c r="C27" s="197">
        <f t="shared" si="0"/>
        <v>638033</v>
      </c>
      <c r="D27" s="120">
        <v>0</v>
      </c>
      <c r="E27" s="121">
        <v>0</v>
      </c>
      <c r="F27" s="120">
        <v>0</v>
      </c>
      <c r="G27" s="121">
        <v>0</v>
      </c>
      <c r="H27" s="120">
        <v>0</v>
      </c>
      <c r="I27" s="121">
        <v>0</v>
      </c>
      <c r="J27" s="121">
        <v>0</v>
      </c>
      <c r="K27" s="121">
        <v>0</v>
      </c>
      <c r="L27" s="120">
        <v>638033</v>
      </c>
      <c r="M27" s="133" t="s">
        <v>20</v>
      </c>
      <c r="N27" s="474"/>
    </row>
    <row r="28" spans="1:14" s="67" customFormat="1" ht="12.75" customHeight="1" thickBot="1">
      <c r="A28" s="464" t="s">
        <v>94</v>
      </c>
      <c r="B28" s="137" t="s">
        <v>14</v>
      </c>
      <c r="C28" s="198">
        <f t="shared" si="0"/>
        <v>6</v>
      </c>
      <c r="D28" s="117">
        <v>0</v>
      </c>
      <c r="E28" s="122">
        <v>0</v>
      </c>
      <c r="F28" s="117">
        <v>0</v>
      </c>
      <c r="G28" s="122">
        <v>0</v>
      </c>
      <c r="H28" s="117">
        <v>0</v>
      </c>
      <c r="I28" s="122">
        <v>0</v>
      </c>
      <c r="J28" s="122">
        <v>0</v>
      </c>
      <c r="K28" s="122">
        <v>0</v>
      </c>
      <c r="L28" s="117">
        <v>6</v>
      </c>
      <c r="M28" s="134" t="s">
        <v>15</v>
      </c>
      <c r="N28" s="465" t="s">
        <v>95</v>
      </c>
    </row>
    <row r="29" spans="1:14" s="67" customFormat="1" ht="12.75" customHeight="1" thickBot="1">
      <c r="A29" s="464"/>
      <c r="B29" s="143" t="s">
        <v>17</v>
      </c>
      <c r="C29" s="195">
        <f t="shared" si="0"/>
        <v>953771</v>
      </c>
      <c r="D29" s="117">
        <v>0</v>
      </c>
      <c r="E29" s="116">
        <v>0</v>
      </c>
      <c r="F29" s="117">
        <v>0</v>
      </c>
      <c r="G29" s="116">
        <v>0</v>
      </c>
      <c r="H29" s="117">
        <v>0</v>
      </c>
      <c r="I29" s="116">
        <v>0</v>
      </c>
      <c r="J29" s="116">
        <v>0</v>
      </c>
      <c r="K29" s="116">
        <v>0</v>
      </c>
      <c r="L29" s="117">
        <v>953771</v>
      </c>
      <c r="M29" s="134" t="s">
        <v>18</v>
      </c>
      <c r="N29" s="466"/>
    </row>
    <row r="30" spans="1:14" s="67" customFormat="1" ht="12.75" customHeight="1" thickBot="1">
      <c r="A30" s="464"/>
      <c r="B30" s="143" t="s">
        <v>19</v>
      </c>
      <c r="C30" s="199">
        <f t="shared" si="0"/>
        <v>627427</v>
      </c>
      <c r="D30" s="124">
        <v>0</v>
      </c>
      <c r="E30" s="123">
        <v>0</v>
      </c>
      <c r="F30" s="124">
        <v>0</v>
      </c>
      <c r="G30" s="123">
        <v>0</v>
      </c>
      <c r="H30" s="124">
        <v>0</v>
      </c>
      <c r="I30" s="123">
        <v>0</v>
      </c>
      <c r="J30" s="123">
        <v>0</v>
      </c>
      <c r="K30" s="123">
        <v>0</v>
      </c>
      <c r="L30" s="124">
        <v>627427</v>
      </c>
      <c r="M30" s="134" t="s">
        <v>20</v>
      </c>
      <c r="N30" s="467"/>
    </row>
    <row r="31" spans="1:14" s="67" customFormat="1" ht="12.75" customHeight="1" thickBot="1">
      <c r="A31" s="469" t="s">
        <v>96</v>
      </c>
      <c r="B31" s="142" t="s">
        <v>14</v>
      </c>
      <c r="C31" s="196">
        <f t="shared" si="0"/>
        <v>7</v>
      </c>
      <c r="D31" s="120">
        <v>0</v>
      </c>
      <c r="E31" s="119">
        <v>0</v>
      </c>
      <c r="F31" s="120">
        <v>0</v>
      </c>
      <c r="G31" s="119">
        <v>0</v>
      </c>
      <c r="H31" s="120">
        <v>0</v>
      </c>
      <c r="I31" s="119">
        <v>0</v>
      </c>
      <c r="J31" s="119">
        <v>0</v>
      </c>
      <c r="K31" s="119">
        <v>0</v>
      </c>
      <c r="L31" s="120">
        <v>7</v>
      </c>
      <c r="M31" s="133" t="s">
        <v>15</v>
      </c>
      <c r="N31" s="471" t="s">
        <v>97</v>
      </c>
    </row>
    <row r="32" spans="1:14" s="67" customFormat="1" ht="12.75" customHeight="1" thickBot="1">
      <c r="A32" s="469"/>
      <c r="B32" s="142" t="s">
        <v>17</v>
      </c>
      <c r="C32" s="197">
        <f t="shared" si="0"/>
        <v>1124981</v>
      </c>
      <c r="D32" s="120">
        <v>0</v>
      </c>
      <c r="E32" s="121">
        <v>0</v>
      </c>
      <c r="F32" s="120">
        <v>0</v>
      </c>
      <c r="G32" s="121">
        <v>0</v>
      </c>
      <c r="H32" s="120">
        <v>0</v>
      </c>
      <c r="I32" s="121">
        <v>0</v>
      </c>
      <c r="J32" s="121">
        <v>0</v>
      </c>
      <c r="K32" s="121">
        <v>0</v>
      </c>
      <c r="L32" s="120">
        <v>1124981</v>
      </c>
      <c r="M32" s="133" t="s">
        <v>18</v>
      </c>
      <c r="N32" s="472"/>
    </row>
    <row r="33" spans="1:14" s="67" customFormat="1" ht="12.75" customHeight="1" thickBot="1">
      <c r="A33" s="469"/>
      <c r="B33" s="142" t="s">
        <v>19</v>
      </c>
      <c r="C33" s="197">
        <f t="shared" si="0"/>
        <v>722664</v>
      </c>
      <c r="D33" s="120">
        <v>0</v>
      </c>
      <c r="E33" s="121">
        <v>0</v>
      </c>
      <c r="F33" s="120">
        <v>0</v>
      </c>
      <c r="G33" s="121">
        <v>0</v>
      </c>
      <c r="H33" s="120">
        <v>0</v>
      </c>
      <c r="I33" s="121">
        <v>0</v>
      </c>
      <c r="J33" s="121">
        <v>0</v>
      </c>
      <c r="K33" s="121">
        <v>0</v>
      </c>
      <c r="L33" s="120">
        <v>722664</v>
      </c>
      <c r="M33" s="133" t="s">
        <v>20</v>
      </c>
      <c r="N33" s="474"/>
    </row>
    <row r="34" spans="1:14" s="67" customFormat="1" ht="12.75" customHeight="1" thickBot="1">
      <c r="A34" s="464" t="s">
        <v>104</v>
      </c>
      <c r="B34" s="137" t="s">
        <v>14</v>
      </c>
      <c r="C34" s="198">
        <f t="shared" si="0"/>
        <v>5</v>
      </c>
      <c r="D34" s="117">
        <v>0</v>
      </c>
      <c r="E34" s="122">
        <v>0</v>
      </c>
      <c r="F34" s="117">
        <v>0</v>
      </c>
      <c r="G34" s="122">
        <v>0</v>
      </c>
      <c r="H34" s="117">
        <v>0</v>
      </c>
      <c r="I34" s="122">
        <v>0</v>
      </c>
      <c r="J34" s="122">
        <v>0</v>
      </c>
      <c r="K34" s="122">
        <v>0</v>
      </c>
      <c r="L34" s="117">
        <v>5</v>
      </c>
      <c r="M34" s="134" t="s">
        <v>15</v>
      </c>
      <c r="N34" s="465" t="s">
        <v>105</v>
      </c>
    </row>
    <row r="35" spans="1:14" s="67" customFormat="1" ht="12.75" customHeight="1" thickBot="1">
      <c r="A35" s="464"/>
      <c r="B35" s="143" t="s">
        <v>17</v>
      </c>
      <c r="C35" s="195">
        <f t="shared" si="0"/>
        <v>810811</v>
      </c>
      <c r="D35" s="117">
        <v>0</v>
      </c>
      <c r="E35" s="116">
        <v>0</v>
      </c>
      <c r="F35" s="117">
        <v>0</v>
      </c>
      <c r="G35" s="116">
        <v>0</v>
      </c>
      <c r="H35" s="117">
        <v>0</v>
      </c>
      <c r="I35" s="116">
        <v>0</v>
      </c>
      <c r="J35" s="116">
        <v>0</v>
      </c>
      <c r="K35" s="116">
        <v>0</v>
      </c>
      <c r="L35" s="117">
        <v>810811</v>
      </c>
      <c r="M35" s="134" t="s">
        <v>18</v>
      </c>
      <c r="N35" s="466"/>
    </row>
    <row r="36" spans="1:14" s="67" customFormat="1" ht="12.75" customHeight="1" thickBot="1">
      <c r="A36" s="464"/>
      <c r="B36" s="143" t="s">
        <v>19</v>
      </c>
      <c r="C36" s="199">
        <f t="shared" si="0"/>
        <v>535228</v>
      </c>
      <c r="D36" s="124">
        <v>0</v>
      </c>
      <c r="E36" s="123">
        <v>0</v>
      </c>
      <c r="F36" s="124">
        <v>0</v>
      </c>
      <c r="G36" s="123">
        <v>0</v>
      </c>
      <c r="H36" s="124">
        <v>0</v>
      </c>
      <c r="I36" s="123">
        <v>0</v>
      </c>
      <c r="J36" s="123">
        <v>0</v>
      </c>
      <c r="K36" s="123">
        <v>0</v>
      </c>
      <c r="L36" s="124">
        <v>535228</v>
      </c>
      <c r="M36" s="134" t="s">
        <v>20</v>
      </c>
      <c r="N36" s="467"/>
    </row>
    <row r="37" spans="1:14" s="67" customFormat="1" ht="12.75" customHeight="1" thickBot="1">
      <c r="A37" s="469" t="s">
        <v>98</v>
      </c>
      <c r="B37" s="142" t="s">
        <v>14</v>
      </c>
      <c r="C37" s="196">
        <f t="shared" si="0"/>
        <v>5</v>
      </c>
      <c r="D37" s="120">
        <v>0</v>
      </c>
      <c r="E37" s="119">
        <v>0</v>
      </c>
      <c r="F37" s="120">
        <v>0</v>
      </c>
      <c r="G37" s="119">
        <v>0</v>
      </c>
      <c r="H37" s="120">
        <v>0</v>
      </c>
      <c r="I37" s="119">
        <v>0</v>
      </c>
      <c r="J37" s="119">
        <v>0</v>
      </c>
      <c r="K37" s="119">
        <v>0</v>
      </c>
      <c r="L37" s="120">
        <v>5</v>
      </c>
      <c r="M37" s="133" t="s">
        <v>15</v>
      </c>
      <c r="N37" s="471" t="s">
        <v>99</v>
      </c>
    </row>
    <row r="38" spans="1:14" s="67" customFormat="1" ht="12.75" customHeight="1" thickBot="1">
      <c r="A38" s="469"/>
      <c r="B38" s="142" t="s">
        <v>17</v>
      </c>
      <c r="C38" s="197">
        <f t="shared" si="0"/>
        <v>800737</v>
      </c>
      <c r="D38" s="120">
        <v>0</v>
      </c>
      <c r="E38" s="121">
        <v>0</v>
      </c>
      <c r="F38" s="120">
        <v>0</v>
      </c>
      <c r="G38" s="121">
        <v>0</v>
      </c>
      <c r="H38" s="120">
        <v>0</v>
      </c>
      <c r="I38" s="121">
        <v>0</v>
      </c>
      <c r="J38" s="121">
        <v>0</v>
      </c>
      <c r="K38" s="121">
        <v>0</v>
      </c>
      <c r="L38" s="120">
        <v>800737</v>
      </c>
      <c r="M38" s="133" t="s">
        <v>18</v>
      </c>
      <c r="N38" s="472"/>
    </row>
    <row r="39" spans="1:14" s="67" customFormat="1" ht="12.75" customHeight="1" thickBot="1">
      <c r="A39" s="469"/>
      <c r="B39" s="142" t="s">
        <v>19</v>
      </c>
      <c r="C39" s="197">
        <f t="shared" si="0"/>
        <v>531117</v>
      </c>
      <c r="D39" s="120">
        <v>0</v>
      </c>
      <c r="E39" s="121">
        <v>0</v>
      </c>
      <c r="F39" s="120">
        <v>0</v>
      </c>
      <c r="G39" s="121">
        <v>0</v>
      </c>
      <c r="H39" s="120">
        <v>0</v>
      </c>
      <c r="I39" s="121">
        <v>0</v>
      </c>
      <c r="J39" s="121">
        <v>0</v>
      </c>
      <c r="K39" s="121">
        <v>0</v>
      </c>
      <c r="L39" s="120">
        <v>531117</v>
      </c>
      <c r="M39" s="133" t="s">
        <v>20</v>
      </c>
      <c r="N39" s="474"/>
    </row>
    <row r="40" spans="1:14" s="67" customFormat="1" ht="12.75" customHeight="1" thickBot="1">
      <c r="A40" s="464" t="s">
        <v>100</v>
      </c>
      <c r="B40" s="137" t="s">
        <v>14</v>
      </c>
      <c r="C40" s="198">
        <f t="shared" si="0"/>
        <v>6</v>
      </c>
      <c r="D40" s="117">
        <v>0</v>
      </c>
      <c r="E40" s="122">
        <v>0</v>
      </c>
      <c r="F40" s="117">
        <v>0</v>
      </c>
      <c r="G40" s="122">
        <v>0</v>
      </c>
      <c r="H40" s="117">
        <v>0</v>
      </c>
      <c r="I40" s="122">
        <v>0</v>
      </c>
      <c r="J40" s="122">
        <v>0</v>
      </c>
      <c r="K40" s="122">
        <v>0</v>
      </c>
      <c r="L40" s="117">
        <v>6</v>
      </c>
      <c r="M40" s="134" t="s">
        <v>15</v>
      </c>
      <c r="N40" s="465" t="s">
        <v>101</v>
      </c>
    </row>
    <row r="41" spans="1:14" s="67" customFormat="1" ht="12.75" customHeight="1" thickBot="1">
      <c r="A41" s="464"/>
      <c r="B41" s="143" t="s">
        <v>17</v>
      </c>
      <c r="C41" s="195">
        <f t="shared" si="0"/>
        <v>957840</v>
      </c>
      <c r="D41" s="117">
        <v>0</v>
      </c>
      <c r="E41" s="116">
        <v>0</v>
      </c>
      <c r="F41" s="117">
        <v>0</v>
      </c>
      <c r="G41" s="116">
        <v>0</v>
      </c>
      <c r="H41" s="117">
        <v>0</v>
      </c>
      <c r="I41" s="116">
        <v>0</v>
      </c>
      <c r="J41" s="116">
        <v>0</v>
      </c>
      <c r="K41" s="116">
        <v>0</v>
      </c>
      <c r="L41" s="117">
        <v>957840</v>
      </c>
      <c r="M41" s="134" t="s">
        <v>18</v>
      </c>
      <c r="N41" s="466"/>
    </row>
    <row r="42" spans="1:14" s="67" customFormat="1" ht="12.75" customHeight="1" thickBot="1">
      <c r="A42" s="464"/>
      <c r="B42" s="143" t="s">
        <v>19</v>
      </c>
      <c r="C42" s="199">
        <f t="shared" si="0"/>
        <v>627323</v>
      </c>
      <c r="D42" s="124">
        <v>0</v>
      </c>
      <c r="E42" s="123">
        <v>0</v>
      </c>
      <c r="F42" s="124">
        <v>0</v>
      </c>
      <c r="G42" s="123">
        <v>0</v>
      </c>
      <c r="H42" s="124">
        <v>0</v>
      </c>
      <c r="I42" s="123">
        <v>0</v>
      </c>
      <c r="J42" s="123">
        <v>0</v>
      </c>
      <c r="K42" s="123">
        <v>0</v>
      </c>
      <c r="L42" s="124">
        <v>627323</v>
      </c>
      <c r="M42" s="134" t="s">
        <v>20</v>
      </c>
      <c r="N42" s="467"/>
    </row>
    <row r="43" spans="1:14" ht="12.75" customHeight="1" thickBot="1">
      <c r="A43" s="469" t="s">
        <v>102</v>
      </c>
      <c r="B43" s="142" t="s">
        <v>14</v>
      </c>
      <c r="C43" s="196">
        <f t="shared" si="0"/>
        <v>7</v>
      </c>
      <c r="D43" s="120">
        <v>0</v>
      </c>
      <c r="E43" s="119">
        <v>0</v>
      </c>
      <c r="F43" s="120">
        <v>0</v>
      </c>
      <c r="G43" s="119">
        <v>0</v>
      </c>
      <c r="H43" s="120">
        <v>0</v>
      </c>
      <c r="I43" s="119">
        <v>0</v>
      </c>
      <c r="J43" s="119">
        <v>0</v>
      </c>
      <c r="K43" s="119">
        <v>0</v>
      </c>
      <c r="L43" s="120">
        <v>7</v>
      </c>
      <c r="M43" s="133" t="s">
        <v>15</v>
      </c>
      <c r="N43" s="471" t="s">
        <v>103</v>
      </c>
    </row>
    <row r="44" spans="1:14" ht="12.75" customHeight="1" thickBot="1">
      <c r="A44" s="469"/>
      <c r="B44" s="142" t="s">
        <v>17</v>
      </c>
      <c r="C44" s="197">
        <f t="shared" si="0"/>
        <v>1118413</v>
      </c>
      <c r="D44" s="120">
        <v>0</v>
      </c>
      <c r="E44" s="121">
        <v>0</v>
      </c>
      <c r="F44" s="120">
        <v>0</v>
      </c>
      <c r="G44" s="121">
        <v>0</v>
      </c>
      <c r="H44" s="120">
        <v>0</v>
      </c>
      <c r="I44" s="121">
        <v>0</v>
      </c>
      <c r="J44" s="121">
        <v>0</v>
      </c>
      <c r="K44" s="121">
        <v>0</v>
      </c>
      <c r="L44" s="120">
        <v>1118413</v>
      </c>
      <c r="M44" s="133" t="s">
        <v>18</v>
      </c>
      <c r="N44" s="472"/>
    </row>
    <row r="45" spans="1:14" ht="12.75" customHeight="1">
      <c r="A45" s="470"/>
      <c r="B45" s="144" t="s">
        <v>19</v>
      </c>
      <c r="C45" s="201">
        <f t="shared" si="0"/>
        <v>733238</v>
      </c>
      <c r="D45" s="128">
        <v>0</v>
      </c>
      <c r="E45" s="127">
        <v>0</v>
      </c>
      <c r="F45" s="128">
        <v>0</v>
      </c>
      <c r="G45" s="127">
        <v>0</v>
      </c>
      <c r="H45" s="128">
        <v>0</v>
      </c>
      <c r="I45" s="127">
        <v>0</v>
      </c>
      <c r="J45" s="127">
        <v>0</v>
      </c>
      <c r="K45" s="127">
        <v>0</v>
      </c>
      <c r="L45" s="128">
        <v>733238</v>
      </c>
      <c r="M45" s="135" t="s">
        <v>20</v>
      </c>
      <c r="N45" s="473"/>
    </row>
    <row r="46" spans="1:14" s="64" customFormat="1" ht="16.149999999999999" customHeight="1" thickBot="1">
      <c r="A46" s="393" t="s">
        <v>9</v>
      </c>
      <c r="B46" s="137" t="s">
        <v>14</v>
      </c>
      <c r="C46" s="202">
        <f t="shared" si="0"/>
        <v>77</v>
      </c>
      <c r="D46" s="202">
        <f t="shared" ref="D46:K46" si="1">SUM(D10,D13,D16,D19,D22,D25,D28,D31,D34,D37,D40,D43)</f>
        <v>0</v>
      </c>
      <c r="E46" s="202">
        <f t="shared" si="1"/>
        <v>0</v>
      </c>
      <c r="F46" s="202">
        <f t="shared" si="1"/>
        <v>0</v>
      </c>
      <c r="G46" s="202">
        <f t="shared" si="1"/>
        <v>0</v>
      </c>
      <c r="H46" s="202">
        <f t="shared" si="1"/>
        <v>0</v>
      </c>
      <c r="I46" s="202">
        <f t="shared" si="1"/>
        <v>0</v>
      </c>
      <c r="J46" s="202">
        <f t="shared" si="1"/>
        <v>0</v>
      </c>
      <c r="K46" s="202">
        <f t="shared" si="1"/>
        <v>0</v>
      </c>
      <c r="L46" s="202">
        <f>SUM(L10,L13,L16,L19,L22,L25,L28,L31,L34,L37,L40,L43)</f>
        <v>77</v>
      </c>
      <c r="M46" s="129" t="s">
        <v>15</v>
      </c>
      <c r="N46" s="396" t="s">
        <v>2</v>
      </c>
    </row>
    <row r="47" spans="1:14" s="64" customFormat="1" ht="16.149999999999999" customHeight="1" thickBot="1">
      <c r="A47" s="394"/>
      <c r="B47" s="138" t="s">
        <v>17</v>
      </c>
      <c r="C47" s="203">
        <f t="shared" si="0"/>
        <v>12022294</v>
      </c>
      <c r="D47" s="203">
        <f t="shared" ref="D47:K47" si="2">SUM(D11,D14,D17,D20,D23,D26,D29,D32,D35,D38,D41,D44)</f>
        <v>0</v>
      </c>
      <c r="E47" s="203">
        <f t="shared" si="2"/>
        <v>0</v>
      </c>
      <c r="F47" s="203">
        <f t="shared" si="2"/>
        <v>0</v>
      </c>
      <c r="G47" s="203">
        <f t="shared" si="2"/>
        <v>0</v>
      </c>
      <c r="H47" s="203">
        <f t="shared" si="2"/>
        <v>0</v>
      </c>
      <c r="I47" s="203">
        <f t="shared" si="2"/>
        <v>0</v>
      </c>
      <c r="J47" s="203">
        <f t="shared" si="2"/>
        <v>0</v>
      </c>
      <c r="K47" s="203">
        <f t="shared" si="2"/>
        <v>0</v>
      </c>
      <c r="L47" s="203">
        <f>SUM(L11,L14,L17,L20,L23,L26,L29,L32,L35,L38,L41,L44)</f>
        <v>12022294</v>
      </c>
      <c r="M47" s="130" t="s">
        <v>18</v>
      </c>
      <c r="N47" s="397"/>
    </row>
    <row r="48" spans="1:14" s="64" customFormat="1" ht="16.149999999999999" customHeight="1">
      <c r="A48" s="395"/>
      <c r="B48" s="145" t="s">
        <v>19</v>
      </c>
      <c r="C48" s="204">
        <f t="shared" si="0"/>
        <v>7825965</v>
      </c>
      <c r="D48" s="204">
        <f t="shared" ref="D48:K48" si="3">SUM(D12,D15,D18,D21,D24,D27,D30,D33,D36,D39,D42,D45)</f>
        <v>0</v>
      </c>
      <c r="E48" s="204">
        <f t="shared" si="3"/>
        <v>0</v>
      </c>
      <c r="F48" s="204">
        <f t="shared" si="3"/>
        <v>0</v>
      </c>
      <c r="G48" s="204">
        <f t="shared" si="3"/>
        <v>0</v>
      </c>
      <c r="H48" s="204">
        <f t="shared" si="3"/>
        <v>0</v>
      </c>
      <c r="I48" s="204">
        <f t="shared" si="3"/>
        <v>0</v>
      </c>
      <c r="J48" s="204">
        <f t="shared" si="3"/>
        <v>0</v>
      </c>
      <c r="K48" s="204">
        <f t="shared" si="3"/>
        <v>0</v>
      </c>
      <c r="L48" s="204">
        <f>SUM(L12,L15,L18,L21,L24,L27,L30,L33,L36,L39,L42,L45)</f>
        <v>7825965</v>
      </c>
      <c r="M48" s="136" t="s">
        <v>20</v>
      </c>
      <c r="N48" s="398"/>
    </row>
    <row r="49" spans="3:12">
      <c r="C49" s="206"/>
      <c r="D49" s="104"/>
      <c r="E49" s="104"/>
      <c r="F49" s="104"/>
      <c r="G49" s="104"/>
      <c r="H49" s="104"/>
      <c r="I49" s="104"/>
      <c r="J49" s="104"/>
      <c r="K49" s="104"/>
      <c r="L49" s="104"/>
    </row>
  </sheetData>
  <mergeCells count="36">
    <mergeCell ref="A1:N1"/>
    <mergeCell ref="A2:N2"/>
    <mergeCell ref="A3:N3"/>
    <mergeCell ref="A4:N4"/>
    <mergeCell ref="A5:N5"/>
    <mergeCell ref="A7:A9"/>
    <mergeCell ref="B7:B9"/>
    <mergeCell ref="C7:L7"/>
    <mergeCell ref="M7:M9"/>
    <mergeCell ref="N7:N9"/>
    <mergeCell ref="A10:A12"/>
    <mergeCell ref="N10:N12"/>
    <mergeCell ref="A13:A15"/>
    <mergeCell ref="N13:N15"/>
    <mergeCell ref="A16:A18"/>
    <mergeCell ref="N16:N18"/>
    <mergeCell ref="A19:A21"/>
    <mergeCell ref="N19:N21"/>
    <mergeCell ref="A22:A24"/>
    <mergeCell ref="N22:N24"/>
    <mergeCell ref="A25:A27"/>
    <mergeCell ref="N25:N27"/>
    <mergeCell ref="A28:A30"/>
    <mergeCell ref="N28:N30"/>
    <mergeCell ref="A31:A33"/>
    <mergeCell ref="N31:N33"/>
    <mergeCell ref="A34:A36"/>
    <mergeCell ref="N34:N36"/>
    <mergeCell ref="A46:A48"/>
    <mergeCell ref="N46:N48"/>
    <mergeCell ref="A37:A39"/>
    <mergeCell ref="N37:N39"/>
    <mergeCell ref="A40:A42"/>
    <mergeCell ref="N40:N42"/>
    <mergeCell ref="A43:A45"/>
    <mergeCell ref="N43:N45"/>
  </mergeCells>
  <printOptions horizontalCentered="1" verticalCentered="1"/>
  <pageMargins left="0" right="0" top="0" bottom="0" header="0.31496062992125984" footer="0.31496062992125984"/>
  <pageSetup paperSize="9" scale="8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N49"/>
  <sheetViews>
    <sheetView view="pageBreakPreview" zoomScaleNormal="100" zoomScaleSheetLayoutView="100" workbookViewId="0">
      <selection activeCell="Q27" sqref="Q27"/>
    </sheetView>
  </sheetViews>
  <sheetFormatPr defaultRowHeight="12.75"/>
  <cols>
    <col min="1" max="1" width="20.7109375" customWidth="1"/>
    <col min="2" max="2" width="12.7109375" customWidth="1"/>
    <col min="3" max="3" width="11.7109375" style="64" customWidth="1"/>
    <col min="4" max="12" width="10.7109375" customWidth="1"/>
    <col min="13" max="13" width="12.7109375" customWidth="1"/>
    <col min="14" max="14" width="20.7109375" customWidth="1"/>
    <col min="15" max="15" width="16" customWidth="1"/>
    <col min="16" max="16" width="1.28515625" customWidth="1"/>
  </cols>
  <sheetData>
    <row r="1" spans="1:14" s="28" customFormat="1" ht="14.25" customHeight="1">
      <c r="A1" s="424"/>
      <c r="B1" s="424"/>
      <c r="C1" s="424"/>
      <c r="D1" s="424"/>
      <c r="E1" s="424"/>
      <c r="F1" s="424"/>
      <c r="G1" s="424"/>
      <c r="H1" s="424"/>
      <c r="I1" s="424"/>
      <c r="J1" s="424"/>
      <c r="K1" s="424"/>
      <c r="L1" s="424"/>
      <c r="M1" s="424"/>
      <c r="N1" s="424"/>
    </row>
    <row r="2" spans="1:14" s="64" customFormat="1" ht="18">
      <c r="A2" s="407" t="s">
        <v>79</v>
      </c>
      <c r="B2" s="407"/>
      <c r="C2" s="407"/>
      <c r="D2" s="407"/>
      <c r="E2" s="407"/>
      <c r="F2" s="407"/>
      <c r="G2" s="407"/>
      <c r="H2" s="407"/>
      <c r="I2" s="407"/>
      <c r="J2" s="407"/>
      <c r="K2" s="407"/>
      <c r="L2" s="407"/>
      <c r="M2" s="407"/>
      <c r="N2" s="407"/>
    </row>
    <row r="3" spans="1:14" s="64" customFormat="1" ht="15.75">
      <c r="A3" s="408" t="s">
        <v>180</v>
      </c>
      <c r="B3" s="408"/>
      <c r="C3" s="408"/>
      <c r="D3" s="408"/>
      <c r="E3" s="408"/>
      <c r="F3" s="408"/>
      <c r="G3" s="408"/>
      <c r="H3" s="408"/>
      <c r="I3" s="408"/>
      <c r="J3" s="408"/>
      <c r="K3" s="408"/>
      <c r="L3" s="408"/>
      <c r="M3" s="408"/>
      <c r="N3" s="408"/>
    </row>
    <row r="4" spans="1:14" s="64" customFormat="1" ht="15.75">
      <c r="A4" s="409">
        <v>2022</v>
      </c>
      <c r="B4" s="409"/>
      <c r="C4" s="409"/>
      <c r="D4" s="409"/>
      <c r="E4" s="409"/>
      <c r="F4" s="409"/>
      <c r="G4" s="409"/>
      <c r="H4" s="409"/>
      <c r="I4" s="409"/>
      <c r="J4" s="409"/>
      <c r="K4" s="409"/>
      <c r="L4" s="409"/>
      <c r="M4" s="409"/>
      <c r="N4" s="409"/>
    </row>
    <row r="5" spans="1:14" s="64" customFormat="1" ht="15.75">
      <c r="A5" s="410" t="s">
        <v>292</v>
      </c>
      <c r="B5" s="410"/>
      <c r="C5" s="410"/>
      <c r="D5" s="410"/>
      <c r="E5" s="410"/>
      <c r="F5" s="410"/>
      <c r="G5" s="410"/>
      <c r="H5" s="410"/>
      <c r="I5" s="410"/>
      <c r="J5" s="410"/>
      <c r="K5" s="410"/>
      <c r="L5" s="410"/>
      <c r="M5" s="410"/>
      <c r="N5" s="410"/>
    </row>
    <row r="6" spans="1:14" s="64" customFormat="1" ht="15.75">
      <c r="A6" s="1" t="s">
        <v>189</v>
      </c>
      <c r="B6" s="65"/>
      <c r="C6" s="65"/>
      <c r="D6" s="65"/>
      <c r="E6" s="65"/>
      <c r="F6" s="65"/>
      <c r="G6" s="65"/>
      <c r="H6" s="65"/>
      <c r="I6" s="65"/>
      <c r="J6" s="65"/>
      <c r="K6" s="65"/>
      <c r="L6" s="31"/>
      <c r="M6" s="65"/>
      <c r="N6" s="30" t="s">
        <v>242</v>
      </c>
    </row>
    <row r="7" spans="1:14" s="64" customFormat="1" ht="15.75">
      <c r="A7" s="411" t="s">
        <v>80</v>
      </c>
      <c r="B7" s="411" t="s">
        <v>118</v>
      </c>
      <c r="C7" s="475" t="s">
        <v>120</v>
      </c>
      <c r="D7" s="475"/>
      <c r="E7" s="475"/>
      <c r="F7" s="475"/>
      <c r="G7" s="475"/>
      <c r="H7" s="475"/>
      <c r="I7" s="475"/>
      <c r="J7" s="475"/>
      <c r="K7" s="475"/>
      <c r="L7" s="475"/>
      <c r="M7" s="415" t="s">
        <v>119</v>
      </c>
      <c r="N7" s="415" t="s">
        <v>81</v>
      </c>
    </row>
    <row r="8" spans="1:14" s="66" customFormat="1" ht="30">
      <c r="A8" s="412"/>
      <c r="B8" s="412"/>
      <c r="C8" s="77" t="s">
        <v>179</v>
      </c>
      <c r="D8" s="77" t="s">
        <v>3</v>
      </c>
      <c r="E8" s="77" t="s">
        <v>78</v>
      </c>
      <c r="F8" s="77" t="s">
        <v>77</v>
      </c>
      <c r="G8" s="77" t="s">
        <v>4</v>
      </c>
      <c r="H8" s="77" t="s">
        <v>76</v>
      </c>
      <c r="I8" s="77" t="s">
        <v>5</v>
      </c>
      <c r="J8" s="77" t="s">
        <v>75</v>
      </c>
      <c r="K8" s="77" t="s">
        <v>6</v>
      </c>
      <c r="L8" s="77" t="s">
        <v>7</v>
      </c>
      <c r="M8" s="416"/>
      <c r="N8" s="416"/>
    </row>
    <row r="9" spans="1:14" s="66" customFormat="1" ht="21.6" customHeight="1">
      <c r="A9" s="413"/>
      <c r="B9" s="413"/>
      <c r="C9" s="99" t="s">
        <v>9</v>
      </c>
      <c r="D9" s="76" t="s">
        <v>209</v>
      </c>
      <c r="E9" s="76" t="s">
        <v>208</v>
      </c>
      <c r="F9" s="76" t="s">
        <v>207</v>
      </c>
      <c r="G9" s="76" t="s">
        <v>10</v>
      </c>
      <c r="H9" s="76" t="s">
        <v>205</v>
      </c>
      <c r="I9" s="76" t="s">
        <v>204</v>
      </c>
      <c r="J9" s="76" t="s">
        <v>206</v>
      </c>
      <c r="K9" s="76" t="s">
        <v>11</v>
      </c>
      <c r="L9" s="76" t="s">
        <v>12</v>
      </c>
      <c r="M9" s="417"/>
      <c r="N9" s="417"/>
    </row>
    <row r="10" spans="1:14" s="67" customFormat="1" ht="12.75" customHeight="1">
      <c r="A10" s="476" t="s">
        <v>82</v>
      </c>
      <c r="B10" s="137" t="s">
        <v>14</v>
      </c>
      <c r="C10" s="194">
        <f>SUM(D10:L10)</f>
        <v>125</v>
      </c>
      <c r="D10" s="115">
        <v>9</v>
      </c>
      <c r="E10" s="114">
        <v>0</v>
      </c>
      <c r="F10" s="115">
        <v>15</v>
      </c>
      <c r="G10" s="114">
        <v>0</v>
      </c>
      <c r="H10" s="115">
        <v>11</v>
      </c>
      <c r="I10" s="114">
        <v>78</v>
      </c>
      <c r="J10" s="114">
        <v>12</v>
      </c>
      <c r="K10" s="114">
        <v>0</v>
      </c>
      <c r="L10" s="115">
        <v>0</v>
      </c>
      <c r="M10" s="129" t="s">
        <v>15</v>
      </c>
      <c r="N10" s="478" t="s">
        <v>83</v>
      </c>
    </row>
    <row r="11" spans="1:14" s="67" customFormat="1" ht="12.75" customHeight="1">
      <c r="A11" s="477"/>
      <c r="B11" s="138" t="s">
        <v>17</v>
      </c>
      <c r="C11" s="195">
        <f t="shared" ref="C11:C48" si="0">SUM(D11:L11)</f>
        <v>4084536</v>
      </c>
      <c r="D11" s="117">
        <v>72071</v>
      </c>
      <c r="E11" s="116">
        <v>0</v>
      </c>
      <c r="F11" s="117">
        <v>876486</v>
      </c>
      <c r="G11" s="116">
        <v>0</v>
      </c>
      <c r="H11" s="117">
        <v>292678</v>
      </c>
      <c r="I11" s="116">
        <v>2697300</v>
      </c>
      <c r="J11" s="116">
        <v>146001</v>
      </c>
      <c r="K11" s="116">
        <v>0</v>
      </c>
      <c r="L11" s="117">
        <v>0</v>
      </c>
      <c r="M11" s="130" t="s">
        <v>18</v>
      </c>
      <c r="N11" s="479"/>
    </row>
    <row r="12" spans="1:14" s="67" customFormat="1" ht="12.75" customHeight="1">
      <c r="A12" s="477"/>
      <c r="B12" s="138" t="s">
        <v>19</v>
      </c>
      <c r="C12" s="195">
        <f t="shared" si="0"/>
        <v>1822566</v>
      </c>
      <c r="D12" s="117">
        <v>21645</v>
      </c>
      <c r="E12" s="116">
        <v>0</v>
      </c>
      <c r="F12" s="117">
        <v>265926</v>
      </c>
      <c r="G12" s="116">
        <v>0</v>
      </c>
      <c r="H12" s="117">
        <v>167691</v>
      </c>
      <c r="I12" s="116">
        <v>1295520</v>
      </c>
      <c r="J12" s="116">
        <v>71784</v>
      </c>
      <c r="K12" s="116">
        <v>0</v>
      </c>
      <c r="L12" s="117">
        <v>0</v>
      </c>
      <c r="M12" s="130" t="s">
        <v>20</v>
      </c>
      <c r="N12" s="479"/>
    </row>
    <row r="13" spans="1:14" s="67" customFormat="1" ht="12.75" customHeight="1">
      <c r="A13" s="480" t="s">
        <v>84</v>
      </c>
      <c r="B13" s="139" t="s">
        <v>14</v>
      </c>
      <c r="C13" s="196">
        <f t="shared" si="0"/>
        <v>113</v>
      </c>
      <c r="D13" s="120">
        <v>10</v>
      </c>
      <c r="E13" s="119">
        <v>0</v>
      </c>
      <c r="F13" s="120">
        <v>19</v>
      </c>
      <c r="G13" s="119">
        <v>0</v>
      </c>
      <c r="H13" s="120">
        <v>9</v>
      </c>
      <c r="I13" s="119">
        <v>67</v>
      </c>
      <c r="J13" s="119">
        <v>8</v>
      </c>
      <c r="K13" s="119">
        <v>0</v>
      </c>
      <c r="L13" s="121">
        <v>0</v>
      </c>
      <c r="M13" s="285" t="s">
        <v>15</v>
      </c>
      <c r="N13" s="472" t="s">
        <v>85</v>
      </c>
    </row>
    <row r="14" spans="1:14" s="67" customFormat="1" ht="12.75" customHeight="1">
      <c r="A14" s="480"/>
      <c r="B14" s="139" t="s">
        <v>17</v>
      </c>
      <c r="C14" s="197">
        <f t="shared" si="0"/>
        <v>3840144</v>
      </c>
      <c r="D14" s="120">
        <v>28829</v>
      </c>
      <c r="E14" s="121">
        <v>0</v>
      </c>
      <c r="F14" s="120">
        <v>1071145</v>
      </c>
      <c r="G14" s="121">
        <v>0</v>
      </c>
      <c r="H14" s="120">
        <v>269064</v>
      </c>
      <c r="I14" s="121">
        <v>2392715</v>
      </c>
      <c r="J14" s="121">
        <v>78391</v>
      </c>
      <c r="K14" s="121">
        <v>0</v>
      </c>
      <c r="L14" s="121">
        <v>0</v>
      </c>
      <c r="M14" s="285" t="s">
        <v>18</v>
      </c>
      <c r="N14" s="472"/>
    </row>
    <row r="15" spans="1:14" s="67" customFormat="1" ht="12.75" customHeight="1">
      <c r="A15" s="480"/>
      <c r="B15" s="139" t="s">
        <v>19</v>
      </c>
      <c r="C15" s="197">
        <f t="shared" si="0"/>
        <v>1801765</v>
      </c>
      <c r="D15" s="120">
        <v>11326</v>
      </c>
      <c r="E15" s="121">
        <v>0</v>
      </c>
      <c r="F15" s="120">
        <v>344594</v>
      </c>
      <c r="G15" s="121">
        <v>0</v>
      </c>
      <c r="H15" s="120">
        <v>163451</v>
      </c>
      <c r="I15" s="121">
        <v>1238209</v>
      </c>
      <c r="J15" s="121">
        <v>44185</v>
      </c>
      <c r="K15" s="121">
        <v>0</v>
      </c>
      <c r="L15" s="121">
        <v>0</v>
      </c>
      <c r="M15" s="285" t="s">
        <v>20</v>
      </c>
      <c r="N15" s="472"/>
    </row>
    <row r="16" spans="1:14" s="67" customFormat="1" ht="12.75" customHeight="1">
      <c r="A16" s="477" t="s">
        <v>86</v>
      </c>
      <c r="B16" s="140" t="s">
        <v>14</v>
      </c>
      <c r="C16" s="198">
        <f t="shared" si="0"/>
        <v>131</v>
      </c>
      <c r="D16" s="117">
        <v>28</v>
      </c>
      <c r="E16" s="122">
        <v>0</v>
      </c>
      <c r="F16" s="117">
        <v>14</v>
      </c>
      <c r="G16" s="122">
        <v>0</v>
      </c>
      <c r="H16" s="117">
        <v>6</v>
      </c>
      <c r="I16" s="122">
        <v>74</v>
      </c>
      <c r="J16" s="122">
        <v>9</v>
      </c>
      <c r="K16" s="122">
        <v>0</v>
      </c>
      <c r="L16" s="117">
        <v>0</v>
      </c>
      <c r="M16" s="130" t="s">
        <v>15</v>
      </c>
      <c r="N16" s="466" t="s">
        <v>87</v>
      </c>
    </row>
    <row r="17" spans="1:14" s="67" customFormat="1" ht="12.75" customHeight="1">
      <c r="A17" s="477"/>
      <c r="B17" s="138" t="s">
        <v>17</v>
      </c>
      <c r="C17" s="195">
        <f t="shared" si="0"/>
        <v>3877629</v>
      </c>
      <c r="D17" s="117">
        <v>70615</v>
      </c>
      <c r="E17" s="116">
        <v>0</v>
      </c>
      <c r="F17" s="117">
        <v>814965</v>
      </c>
      <c r="G17" s="116">
        <v>0</v>
      </c>
      <c r="H17" s="117">
        <v>189527</v>
      </c>
      <c r="I17" s="116">
        <v>2718974</v>
      </c>
      <c r="J17" s="116">
        <v>83548</v>
      </c>
      <c r="K17" s="116">
        <v>0</v>
      </c>
      <c r="L17" s="117">
        <v>0</v>
      </c>
      <c r="M17" s="130" t="s">
        <v>18</v>
      </c>
      <c r="N17" s="466"/>
    </row>
    <row r="18" spans="1:14" s="67" customFormat="1" ht="12.75" customHeight="1" thickBot="1">
      <c r="A18" s="481"/>
      <c r="B18" s="141" t="s">
        <v>19</v>
      </c>
      <c r="C18" s="199">
        <f t="shared" si="0"/>
        <v>1805969</v>
      </c>
      <c r="D18" s="124">
        <v>37471</v>
      </c>
      <c r="E18" s="123">
        <v>0</v>
      </c>
      <c r="F18" s="124">
        <v>260150</v>
      </c>
      <c r="G18" s="123">
        <v>0</v>
      </c>
      <c r="H18" s="124">
        <v>111505</v>
      </c>
      <c r="I18" s="123">
        <v>1355870</v>
      </c>
      <c r="J18" s="123">
        <v>40973</v>
      </c>
      <c r="K18" s="123">
        <v>0</v>
      </c>
      <c r="L18" s="117">
        <v>0</v>
      </c>
      <c r="M18" s="132" t="s">
        <v>20</v>
      </c>
      <c r="N18" s="467"/>
    </row>
    <row r="19" spans="1:14" s="67" customFormat="1" ht="12.75" customHeight="1" thickBot="1">
      <c r="A19" s="469" t="s">
        <v>88</v>
      </c>
      <c r="B19" s="142" t="s">
        <v>14</v>
      </c>
      <c r="C19" s="200">
        <f t="shared" si="0"/>
        <v>126</v>
      </c>
      <c r="D19" s="126">
        <v>16</v>
      </c>
      <c r="E19" s="125">
        <v>0</v>
      </c>
      <c r="F19" s="126">
        <v>21</v>
      </c>
      <c r="G19" s="125">
        <v>0</v>
      </c>
      <c r="H19" s="126">
        <v>6</v>
      </c>
      <c r="I19" s="125">
        <v>72</v>
      </c>
      <c r="J19" s="125">
        <v>11</v>
      </c>
      <c r="K19" s="125">
        <v>0</v>
      </c>
      <c r="L19" s="121">
        <v>0</v>
      </c>
      <c r="M19" s="284" t="s">
        <v>15</v>
      </c>
      <c r="N19" s="471" t="s">
        <v>89</v>
      </c>
    </row>
    <row r="20" spans="1:14" s="67" customFormat="1" ht="12.75" customHeight="1" thickBot="1">
      <c r="A20" s="469"/>
      <c r="B20" s="142" t="s">
        <v>17</v>
      </c>
      <c r="C20" s="197">
        <f t="shared" si="0"/>
        <v>4015201</v>
      </c>
      <c r="D20" s="120">
        <v>38363</v>
      </c>
      <c r="E20" s="121">
        <v>0</v>
      </c>
      <c r="F20" s="120">
        <v>1181997</v>
      </c>
      <c r="G20" s="121">
        <v>0</v>
      </c>
      <c r="H20" s="120">
        <v>138852</v>
      </c>
      <c r="I20" s="121">
        <v>2545263</v>
      </c>
      <c r="J20" s="121">
        <v>110726</v>
      </c>
      <c r="K20" s="121">
        <v>0</v>
      </c>
      <c r="L20" s="121">
        <v>0</v>
      </c>
      <c r="M20" s="284" t="s">
        <v>18</v>
      </c>
      <c r="N20" s="472"/>
    </row>
    <row r="21" spans="1:14" s="67" customFormat="1" ht="12.75" customHeight="1" thickBot="1">
      <c r="A21" s="469"/>
      <c r="B21" s="142" t="s">
        <v>19</v>
      </c>
      <c r="C21" s="197">
        <f t="shared" si="0"/>
        <v>1845278</v>
      </c>
      <c r="D21" s="120">
        <v>14168</v>
      </c>
      <c r="E21" s="121">
        <v>0</v>
      </c>
      <c r="F21" s="120">
        <v>385347</v>
      </c>
      <c r="G21" s="121">
        <v>0</v>
      </c>
      <c r="H21" s="120">
        <v>79052</v>
      </c>
      <c r="I21" s="121">
        <v>1310285</v>
      </c>
      <c r="J21" s="121">
        <v>56426</v>
      </c>
      <c r="K21" s="121">
        <v>0</v>
      </c>
      <c r="L21" s="121">
        <v>0</v>
      </c>
      <c r="M21" s="284" t="s">
        <v>20</v>
      </c>
      <c r="N21" s="474"/>
    </row>
    <row r="22" spans="1:14" s="67" customFormat="1" ht="12.75" customHeight="1" thickBot="1">
      <c r="A22" s="464" t="s">
        <v>90</v>
      </c>
      <c r="B22" s="137" t="s">
        <v>14</v>
      </c>
      <c r="C22" s="198">
        <f t="shared" si="0"/>
        <v>139</v>
      </c>
      <c r="D22" s="117">
        <v>17</v>
      </c>
      <c r="E22" s="122">
        <v>0</v>
      </c>
      <c r="F22" s="117">
        <v>23</v>
      </c>
      <c r="G22" s="122">
        <v>0</v>
      </c>
      <c r="H22" s="117">
        <v>8</v>
      </c>
      <c r="I22" s="122">
        <v>83</v>
      </c>
      <c r="J22" s="122">
        <v>8</v>
      </c>
      <c r="K22" s="122">
        <v>0</v>
      </c>
      <c r="L22" s="117">
        <v>0</v>
      </c>
      <c r="M22" s="134" t="s">
        <v>15</v>
      </c>
      <c r="N22" s="465" t="s">
        <v>91</v>
      </c>
    </row>
    <row r="23" spans="1:14" s="67" customFormat="1" ht="12.75" customHeight="1" thickBot="1">
      <c r="A23" s="464"/>
      <c r="B23" s="143" t="s">
        <v>17</v>
      </c>
      <c r="C23" s="195">
        <f t="shared" si="0"/>
        <v>5131429</v>
      </c>
      <c r="D23" s="117">
        <v>736758</v>
      </c>
      <c r="E23" s="116">
        <v>0</v>
      </c>
      <c r="F23" s="117">
        <v>1262462</v>
      </c>
      <c r="G23" s="116">
        <v>0</v>
      </c>
      <c r="H23" s="117">
        <v>255473</v>
      </c>
      <c r="I23" s="116">
        <v>2820680</v>
      </c>
      <c r="J23" s="116">
        <v>56056</v>
      </c>
      <c r="K23" s="116">
        <v>0</v>
      </c>
      <c r="L23" s="117">
        <v>0</v>
      </c>
      <c r="M23" s="134" t="s">
        <v>18</v>
      </c>
      <c r="N23" s="466"/>
    </row>
    <row r="24" spans="1:14" s="67" customFormat="1" ht="12.75" customHeight="1" thickBot="1">
      <c r="A24" s="464"/>
      <c r="B24" s="143" t="s">
        <v>19</v>
      </c>
      <c r="C24" s="199">
        <f t="shared" si="0"/>
        <v>2733231</v>
      </c>
      <c r="D24" s="124">
        <v>706172</v>
      </c>
      <c r="E24" s="123">
        <v>0</v>
      </c>
      <c r="F24" s="124">
        <v>397368</v>
      </c>
      <c r="G24" s="123">
        <v>0</v>
      </c>
      <c r="H24" s="124">
        <v>148481</v>
      </c>
      <c r="I24" s="123">
        <v>1451982</v>
      </c>
      <c r="J24" s="123">
        <v>29228</v>
      </c>
      <c r="K24" s="123">
        <v>0</v>
      </c>
      <c r="L24" s="117">
        <v>0</v>
      </c>
      <c r="M24" s="134" t="s">
        <v>20</v>
      </c>
      <c r="N24" s="467"/>
    </row>
    <row r="25" spans="1:14" s="67" customFormat="1" ht="12.75" customHeight="1" thickBot="1">
      <c r="A25" s="469" t="s">
        <v>92</v>
      </c>
      <c r="B25" s="142" t="s">
        <v>14</v>
      </c>
      <c r="C25" s="196">
        <f t="shared" si="0"/>
        <v>129</v>
      </c>
      <c r="D25" s="120">
        <v>18</v>
      </c>
      <c r="E25" s="119">
        <v>0</v>
      </c>
      <c r="F25" s="120">
        <v>15</v>
      </c>
      <c r="G25" s="119">
        <v>0</v>
      </c>
      <c r="H25" s="120">
        <v>5</v>
      </c>
      <c r="I25" s="119">
        <v>82</v>
      </c>
      <c r="J25" s="119">
        <v>9</v>
      </c>
      <c r="K25" s="119">
        <v>0</v>
      </c>
      <c r="L25" s="121">
        <v>0</v>
      </c>
      <c r="M25" s="284" t="s">
        <v>15</v>
      </c>
      <c r="N25" s="471" t="s">
        <v>93</v>
      </c>
    </row>
    <row r="26" spans="1:14" s="67" customFormat="1" ht="12.75" customHeight="1" thickBot="1">
      <c r="A26" s="469"/>
      <c r="B26" s="142" t="s">
        <v>17</v>
      </c>
      <c r="C26" s="197">
        <f t="shared" si="0"/>
        <v>5011346</v>
      </c>
      <c r="D26" s="120">
        <v>546668</v>
      </c>
      <c r="E26" s="121">
        <v>0</v>
      </c>
      <c r="F26" s="120">
        <v>914439</v>
      </c>
      <c r="G26" s="121">
        <v>0</v>
      </c>
      <c r="H26" s="120">
        <v>158944</v>
      </c>
      <c r="I26" s="121">
        <v>3335566</v>
      </c>
      <c r="J26" s="121">
        <v>55729</v>
      </c>
      <c r="K26" s="121">
        <v>0</v>
      </c>
      <c r="L26" s="121">
        <v>0</v>
      </c>
      <c r="M26" s="284" t="s">
        <v>18</v>
      </c>
      <c r="N26" s="472"/>
    </row>
    <row r="27" spans="1:14" s="67" customFormat="1" ht="12.75" customHeight="1" thickBot="1">
      <c r="A27" s="469"/>
      <c r="B27" s="142" t="s">
        <v>19</v>
      </c>
      <c r="C27" s="197">
        <f t="shared" si="0"/>
        <v>2780441</v>
      </c>
      <c r="D27" s="120">
        <v>528007</v>
      </c>
      <c r="E27" s="121">
        <v>0</v>
      </c>
      <c r="F27" s="120">
        <v>312823</v>
      </c>
      <c r="G27" s="121">
        <v>0</v>
      </c>
      <c r="H27" s="120">
        <v>91543</v>
      </c>
      <c r="I27" s="121">
        <v>1823595</v>
      </c>
      <c r="J27" s="121">
        <v>24473</v>
      </c>
      <c r="K27" s="121">
        <v>0</v>
      </c>
      <c r="L27" s="121">
        <v>0</v>
      </c>
      <c r="M27" s="284" t="s">
        <v>20</v>
      </c>
      <c r="N27" s="474"/>
    </row>
    <row r="28" spans="1:14" s="67" customFormat="1" ht="12.75" customHeight="1" thickBot="1">
      <c r="A28" s="464" t="s">
        <v>94</v>
      </c>
      <c r="B28" s="137" t="s">
        <v>14</v>
      </c>
      <c r="C28" s="198">
        <f t="shared" si="0"/>
        <v>117</v>
      </c>
      <c r="D28" s="117">
        <v>13</v>
      </c>
      <c r="E28" s="122">
        <v>0</v>
      </c>
      <c r="F28" s="117">
        <v>16</v>
      </c>
      <c r="G28" s="122">
        <v>0</v>
      </c>
      <c r="H28" s="117">
        <v>4</v>
      </c>
      <c r="I28" s="122">
        <v>75</v>
      </c>
      <c r="J28" s="122">
        <v>9</v>
      </c>
      <c r="K28" s="122">
        <v>0</v>
      </c>
      <c r="L28" s="117">
        <v>0</v>
      </c>
      <c r="M28" s="134" t="s">
        <v>15</v>
      </c>
      <c r="N28" s="465" t="s">
        <v>95</v>
      </c>
    </row>
    <row r="29" spans="1:14" s="67" customFormat="1" ht="12.75" customHeight="1" thickBot="1">
      <c r="A29" s="464"/>
      <c r="B29" s="143" t="s">
        <v>17</v>
      </c>
      <c r="C29" s="195">
        <f t="shared" si="0"/>
        <v>4190466</v>
      </c>
      <c r="D29" s="117">
        <v>106161</v>
      </c>
      <c r="E29" s="116">
        <v>0</v>
      </c>
      <c r="F29" s="117">
        <v>951202</v>
      </c>
      <c r="G29" s="116">
        <v>0</v>
      </c>
      <c r="H29" s="117">
        <v>122010</v>
      </c>
      <c r="I29" s="116">
        <v>2956258</v>
      </c>
      <c r="J29" s="116">
        <v>54835</v>
      </c>
      <c r="K29" s="116">
        <v>0</v>
      </c>
      <c r="L29" s="117">
        <v>0</v>
      </c>
      <c r="M29" s="134" t="s">
        <v>18</v>
      </c>
      <c r="N29" s="466"/>
    </row>
    <row r="30" spans="1:14" s="67" customFormat="1" ht="12.75" customHeight="1" thickBot="1">
      <c r="A30" s="464"/>
      <c r="B30" s="143" t="s">
        <v>19</v>
      </c>
      <c r="C30" s="199">
        <f t="shared" si="0"/>
        <v>1908769</v>
      </c>
      <c r="D30" s="124">
        <v>23498</v>
      </c>
      <c r="E30" s="123">
        <v>0</v>
      </c>
      <c r="F30" s="124">
        <v>303472</v>
      </c>
      <c r="G30" s="123">
        <v>0</v>
      </c>
      <c r="H30" s="124">
        <v>71513</v>
      </c>
      <c r="I30" s="123">
        <v>1480585</v>
      </c>
      <c r="J30" s="123">
        <v>29701</v>
      </c>
      <c r="K30" s="123">
        <v>0</v>
      </c>
      <c r="L30" s="117">
        <v>0</v>
      </c>
      <c r="M30" s="134" t="s">
        <v>20</v>
      </c>
      <c r="N30" s="467"/>
    </row>
    <row r="31" spans="1:14" s="67" customFormat="1" ht="12.75" customHeight="1" thickBot="1">
      <c r="A31" s="469" t="s">
        <v>96</v>
      </c>
      <c r="B31" s="142" t="s">
        <v>14</v>
      </c>
      <c r="C31" s="196">
        <f t="shared" si="0"/>
        <v>125</v>
      </c>
      <c r="D31" s="120">
        <v>9</v>
      </c>
      <c r="E31" s="119">
        <v>0</v>
      </c>
      <c r="F31" s="120">
        <v>19</v>
      </c>
      <c r="G31" s="119">
        <v>0</v>
      </c>
      <c r="H31" s="120">
        <v>5</v>
      </c>
      <c r="I31" s="119">
        <v>86</v>
      </c>
      <c r="J31" s="119">
        <v>5</v>
      </c>
      <c r="K31" s="119">
        <v>1</v>
      </c>
      <c r="L31" s="121">
        <v>0</v>
      </c>
      <c r="M31" s="284" t="s">
        <v>15</v>
      </c>
      <c r="N31" s="471" t="s">
        <v>97</v>
      </c>
    </row>
    <row r="32" spans="1:14" s="67" customFormat="1" ht="12.75" customHeight="1" thickBot="1">
      <c r="A32" s="469"/>
      <c r="B32" s="142" t="s">
        <v>17</v>
      </c>
      <c r="C32" s="197">
        <f t="shared" si="0"/>
        <v>4881733</v>
      </c>
      <c r="D32" s="120">
        <v>35527</v>
      </c>
      <c r="E32" s="121">
        <v>0</v>
      </c>
      <c r="F32" s="120">
        <v>1228732</v>
      </c>
      <c r="G32" s="121">
        <v>0</v>
      </c>
      <c r="H32" s="120">
        <v>150097</v>
      </c>
      <c r="I32" s="121">
        <v>3382061</v>
      </c>
      <c r="J32" s="121">
        <v>70532</v>
      </c>
      <c r="K32" s="121">
        <v>14784</v>
      </c>
      <c r="L32" s="121">
        <v>0</v>
      </c>
      <c r="M32" s="284" t="s">
        <v>18</v>
      </c>
      <c r="N32" s="472"/>
    </row>
    <row r="33" spans="1:14" s="67" customFormat="1" ht="12.75" customHeight="1" thickBot="1">
      <c r="A33" s="469"/>
      <c r="B33" s="142" t="s">
        <v>19</v>
      </c>
      <c r="C33" s="197">
        <f t="shared" si="0"/>
        <v>2301723</v>
      </c>
      <c r="D33" s="120">
        <v>12032</v>
      </c>
      <c r="E33" s="121">
        <v>0</v>
      </c>
      <c r="F33" s="120">
        <v>439736</v>
      </c>
      <c r="G33" s="121">
        <v>0</v>
      </c>
      <c r="H33" s="120">
        <v>85398</v>
      </c>
      <c r="I33" s="121">
        <v>1721841</v>
      </c>
      <c r="J33" s="121">
        <v>36016</v>
      </c>
      <c r="K33" s="121">
        <v>6700</v>
      </c>
      <c r="L33" s="121">
        <v>0</v>
      </c>
      <c r="M33" s="284" t="s">
        <v>20</v>
      </c>
      <c r="N33" s="474"/>
    </row>
    <row r="34" spans="1:14" s="67" customFormat="1" ht="12.75" customHeight="1" thickBot="1">
      <c r="A34" s="464" t="s">
        <v>104</v>
      </c>
      <c r="B34" s="137" t="s">
        <v>14</v>
      </c>
      <c r="C34" s="198">
        <f t="shared" si="0"/>
        <v>141</v>
      </c>
      <c r="D34" s="117">
        <v>15</v>
      </c>
      <c r="E34" s="122">
        <v>0</v>
      </c>
      <c r="F34" s="117">
        <v>14</v>
      </c>
      <c r="G34" s="122">
        <v>0</v>
      </c>
      <c r="H34" s="117">
        <v>8</v>
      </c>
      <c r="I34" s="122">
        <v>95</v>
      </c>
      <c r="J34" s="122">
        <v>8</v>
      </c>
      <c r="K34" s="122">
        <v>1</v>
      </c>
      <c r="L34" s="117">
        <v>0</v>
      </c>
      <c r="M34" s="134" t="s">
        <v>15</v>
      </c>
      <c r="N34" s="465" t="s">
        <v>105</v>
      </c>
    </row>
    <row r="35" spans="1:14" s="67" customFormat="1" ht="12.75" customHeight="1" thickBot="1">
      <c r="A35" s="464"/>
      <c r="B35" s="143" t="s">
        <v>17</v>
      </c>
      <c r="C35" s="195">
        <f t="shared" si="0"/>
        <v>4684839</v>
      </c>
      <c r="D35" s="117">
        <v>52235</v>
      </c>
      <c r="E35" s="116">
        <v>0</v>
      </c>
      <c r="F35" s="117">
        <v>833899</v>
      </c>
      <c r="G35" s="116">
        <v>0</v>
      </c>
      <c r="H35" s="117">
        <v>236394</v>
      </c>
      <c r="I35" s="116">
        <v>3471226</v>
      </c>
      <c r="J35" s="116">
        <v>67820</v>
      </c>
      <c r="K35" s="116">
        <v>23265</v>
      </c>
      <c r="L35" s="117">
        <v>0</v>
      </c>
      <c r="M35" s="134" t="s">
        <v>18</v>
      </c>
      <c r="N35" s="466"/>
    </row>
    <row r="36" spans="1:14" s="67" customFormat="1" ht="12.75" customHeight="1" thickBot="1">
      <c r="A36" s="464"/>
      <c r="B36" s="143" t="s">
        <v>19</v>
      </c>
      <c r="C36" s="199">
        <f t="shared" si="0"/>
        <v>2220303</v>
      </c>
      <c r="D36" s="124">
        <v>23152</v>
      </c>
      <c r="E36" s="123">
        <v>0</v>
      </c>
      <c r="F36" s="124">
        <v>278864</v>
      </c>
      <c r="G36" s="123">
        <v>0</v>
      </c>
      <c r="H36" s="124">
        <v>136488</v>
      </c>
      <c r="I36" s="123">
        <v>1740927</v>
      </c>
      <c r="J36" s="123">
        <v>30893</v>
      </c>
      <c r="K36" s="123">
        <v>9979</v>
      </c>
      <c r="L36" s="117">
        <v>0</v>
      </c>
      <c r="M36" s="134" t="s">
        <v>20</v>
      </c>
      <c r="N36" s="467"/>
    </row>
    <row r="37" spans="1:14" s="67" customFormat="1" ht="12.75" customHeight="1" thickBot="1">
      <c r="A37" s="469" t="s">
        <v>98</v>
      </c>
      <c r="B37" s="142" t="s">
        <v>14</v>
      </c>
      <c r="C37" s="196">
        <f t="shared" si="0"/>
        <v>154</v>
      </c>
      <c r="D37" s="120">
        <v>8</v>
      </c>
      <c r="E37" s="119">
        <v>0</v>
      </c>
      <c r="F37" s="120">
        <v>20</v>
      </c>
      <c r="G37" s="119">
        <v>0</v>
      </c>
      <c r="H37" s="120">
        <v>13</v>
      </c>
      <c r="I37" s="119">
        <v>105</v>
      </c>
      <c r="J37" s="119">
        <v>8</v>
      </c>
      <c r="K37" s="119">
        <v>0</v>
      </c>
      <c r="L37" s="121">
        <v>0</v>
      </c>
      <c r="M37" s="284" t="s">
        <v>15</v>
      </c>
      <c r="N37" s="471" t="s">
        <v>99</v>
      </c>
    </row>
    <row r="38" spans="1:14" s="67" customFormat="1" ht="12.75" customHeight="1" thickBot="1">
      <c r="A38" s="469"/>
      <c r="B38" s="142" t="s">
        <v>17</v>
      </c>
      <c r="C38" s="197">
        <f t="shared" si="0"/>
        <v>6031165</v>
      </c>
      <c r="D38" s="120">
        <v>53025</v>
      </c>
      <c r="E38" s="121">
        <v>0</v>
      </c>
      <c r="F38" s="120">
        <v>1084368</v>
      </c>
      <c r="G38" s="121">
        <v>0</v>
      </c>
      <c r="H38" s="120">
        <v>369774</v>
      </c>
      <c r="I38" s="121">
        <v>4441694</v>
      </c>
      <c r="J38" s="121">
        <v>82304</v>
      </c>
      <c r="K38" s="121">
        <v>0</v>
      </c>
      <c r="L38" s="121">
        <v>0</v>
      </c>
      <c r="M38" s="284" t="s">
        <v>18</v>
      </c>
      <c r="N38" s="472"/>
    </row>
    <row r="39" spans="1:14" s="67" customFormat="1" ht="12.75" customHeight="1" thickBot="1">
      <c r="A39" s="469"/>
      <c r="B39" s="142" t="s">
        <v>19</v>
      </c>
      <c r="C39" s="197">
        <f t="shared" si="0"/>
        <v>2908708</v>
      </c>
      <c r="D39" s="120">
        <v>15905</v>
      </c>
      <c r="E39" s="121">
        <v>0</v>
      </c>
      <c r="F39" s="120">
        <v>366287</v>
      </c>
      <c r="G39" s="121">
        <v>0</v>
      </c>
      <c r="H39" s="120">
        <v>213592</v>
      </c>
      <c r="I39" s="121">
        <v>2275981</v>
      </c>
      <c r="J39" s="121">
        <v>36943</v>
      </c>
      <c r="K39" s="121">
        <v>0</v>
      </c>
      <c r="L39" s="121">
        <v>0</v>
      </c>
      <c r="M39" s="284" t="s">
        <v>20</v>
      </c>
      <c r="N39" s="474"/>
    </row>
    <row r="40" spans="1:14" s="67" customFormat="1" ht="12.75" customHeight="1" thickBot="1">
      <c r="A40" s="464" t="s">
        <v>100</v>
      </c>
      <c r="B40" s="137" t="s">
        <v>14</v>
      </c>
      <c r="C40" s="198">
        <f t="shared" si="0"/>
        <v>140</v>
      </c>
      <c r="D40" s="117">
        <v>12</v>
      </c>
      <c r="E40" s="122">
        <v>0</v>
      </c>
      <c r="F40" s="117">
        <v>14</v>
      </c>
      <c r="G40" s="122">
        <v>0</v>
      </c>
      <c r="H40" s="117">
        <v>7</v>
      </c>
      <c r="I40" s="122">
        <v>102</v>
      </c>
      <c r="J40" s="122">
        <v>5</v>
      </c>
      <c r="K40" s="122">
        <v>0</v>
      </c>
      <c r="L40" s="117">
        <v>0</v>
      </c>
      <c r="M40" s="134" t="s">
        <v>15</v>
      </c>
      <c r="N40" s="465" t="s">
        <v>101</v>
      </c>
    </row>
    <row r="41" spans="1:14" s="67" customFormat="1" ht="12.75" customHeight="1" thickBot="1">
      <c r="A41" s="464"/>
      <c r="B41" s="143" t="s">
        <v>17</v>
      </c>
      <c r="C41" s="195">
        <f t="shared" si="0"/>
        <v>4957968</v>
      </c>
      <c r="D41" s="117">
        <v>82569</v>
      </c>
      <c r="E41" s="116">
        <v>0</v>
      </c>
      <c r="F41" s="117">
        <v>896953</v>
      </c>
      <c r="G41" s="116">
        <v>0</v>
      </c>
      <c r="H41" s="117">
        <v>174105</v>
      </c>
      <c r="I41" s="116">
        <v>3698091</v>
      </c>
      <c r="J41" s="116">
        <v>106250</v>
      </c>
      <c r="K41" s="116">
        <v>0</v>
      </c>
      <c r="L41" s="117">
        <v>0</v>
      </c>
      <c r="M41" s="134" t="s">
        <v>18</v>
      </c>
      <c r="N41" s="466"/>
    </row>
    <row r="42" spans="1:14" s="67" customFormat="1" ht="12.75" customHeight="1" thickBot="1">
      <c r="A42" s="464"/>
      <c r="B42" s="143" t="s">
        <v>19</v>
      </c>
      <c r="C42" s="199">
        <f t="shared" si="0"/>
        <v>2304689</v>
      </c>
      <c r="D42" s="124">
        <v>34518</v>
      </c>
      <c r="E42" s="123">
        <v>0</v>
      </c>
      <c r="F42" s="124">
        <v>281654</v>
      </c>
      <c r="G42" s="123">
        <v>0</v>
      </c>
      <c r="H42" s="124">
        <v>97988</v>
      </c>
      <c r="I42" s="123">
        <v>1837655</v>
      </c>
      <c r="J42" s="123">
        <v>52874</v>
      </c>
      <c r="K42" s="123">
        <v>0</v>
      </c>
      <c r="L42" s="117">
        <v>0</v>
      </c>
      <c r="M42" s="134" t="s">
        <v>20</v>
      </c>
      <c r="N42" s="467"/>
    </row>
    <row r="43" spans="1:14" ht="12.75" customHeight="1" thickBot="1">
      <c r="A43" s="469" t="s">
        <v>102</v>
      </c>
      <c r="B43" s="142" t="s">
        <v>14</v>
      </c>
      <c r="C43" s="196">
        <f t="shared" si="0"/>
        <v>148</v>
      </c>
      <c r="D43" s="120">
        <v>7</v>
      </c>
      <c r="E43" s="119">
        <v>0</v>
      </c>
      <c r="F43" s="120">
        <v>16</v>
      </c>
      <c r="G43" s="119">
        <v>0</v>
      </c>
      <c r="H43" s="120">
        <v>4</v>
      </c>
      <c r="I43" s="119">
        <v>112</v>
      </c>
      <c r="J43" s="119">
        <v>8</v>
      </c>
      <c r="K43" s="119">
        <v>1</v>
      </c>
      <c r="L43" s="119">
        <v>0</v>
      </c>
      <c r="M43" s="133" t="s">
        <v>15</v>
      </c>
      <c r="N43" s="471" t="s">
        <v>103</v>
      </c>
    </row>
    <row r="44" spans="1:14" ht="12.75" customHeight="1" thickBot="1">
      <c r="A44" s="469"/>
      <c r="B44" s="142" t="s">
        <v>17</v>
      </c>
      <c r="C44" s="197">
        <f t="shared" si="0"/>
        <v>6024721</v>
      </c>
      <c r="D44" s="120">
        <v>24066</v>
      </c>
      <c r="E44" s="121">
        <v>0</v>
      </c>
      <c r="F44" s="120">
        <v>836512</v>
      </c>
      <c r="G44" s="121">
        <v>0</v>
      </c>
      <c r="H44" s="120">
        <v>140786</v>
      </c>
      <c r="I44" s="121">
        <v>4897780</v>
      </c>
      <c r="J44" s="121">
        <v>102312</v>
      </c>
      <c r="K44" s="121">
        <v>23265</v>
      </c>
      <c r="L44" s="121">
        <v>0</v>
      </c>
      <c r="M44" s="133" t="s">
        <v>18</v>
      </c>
      <c r="N44" s="472"/>
    </row>
    <row r="45" spans="1:14" ht="12.75" customHeight="1">
      <c r="A45" s="470"/>
      <c r="B45" s="144" t="s">
        <v>19</v>
      </c>
      <c r="C45" s="201">
        <f t="shared" si="0"/>
        <v>2934530</v>
      </c>
      <c r="D45" s="128">
        <v>9920</v>
      </c>
      <c r="E45" s="127">
        <v>0</v>
      </c>
      <c r="F45" s="128">
        <v>271868</v>
      </c>
      <c r="G45" s="127">
        <v>0</v>
      </c>
      <c r="H45" s="128">
        <v>83322</v>
      </c>
      <c r="I45" s="127">
        <v>2508814</v>
      </c>
      <c r="J45" s="127">
        <v>50627</v>
      </c>
      <c r="K45" s="127">
        <v>9979</v>
      </c>
      <c r="L45" s="127">
        <v>0</v>
      </c>
      <c r="M45" s="135" t="s">
        <v>20</v>
      </c>
      <c r="N45" s="473"/>
    </row>
    <row r="46" spans="1:14" s="64" customFormat="1" ht="16.149999999999999" customHeight="1" thickBot="1">
      <c r="A46" s="393" t="s">
        <v>9</v>
      </c>
      <c r="B46" s="137" t="s">
        <v>14</v>
      </c>
      <c r="C46" s="202">
        <f t="shared" si="0"/>
        <v>1588</v>
      </c>
      <c r="D46" s="202">
        <f t="shared" ref="D46:K46" si="1">SUM(D10,D13,D16,D19,D22,D25,D28,D31,D34,D37,D40,D43)</f>
        <v>162</v>
      </c>
      <c r="E46" s="202">
        <f t="shared" si="1"/>
        <v>0</v>
      </c>
      <c r="F46" s="202">
        <f t="shared" si="1"/>
        <v>206</v>
      </c>
      <c r="G46" s="202">
        <f t="shared" si="1"/>
        <v>0</v>
      </c>
      <c r="H46" s="202">
        <f t="shared" si="1"/>
        <v>86</v>
      </c>
      <c r="I46" s="202">
        <f t="shared" si="1"/>
        <v>1031</v>
      </c>
      <c r="J46" s="202">
        <f t="shared" si="1"/>
        <v>100</v>
      </c>
      <c r="K46" s="202">
        <f t="shared" si="1"/>
        <v>3</v>
      </c>
      <c r="L46" s="202">
        <f>SUM(L10,L13,L16,L19,L22,L25,L28,L31,L34,L37,L40,L43)</f>
        <v>0</v>
      </c>
      <c r="M46" s="129" t="s">
        <v>15</v>
      </c>
      <c r="N46" s="396" t="s">
        <v>2</v>
      </c>
    </row>
    <row r="47" spans="1:14" s="64" customFormat="1" ht="16.149999999999999" customHeight="1" thickBot="1">
      <c r="A47" s="394"/>
      <c r="B47" s="138" t="s">
        <v>17</v>
      </c>
      <c r="C47" s="203">
        <f>SUM(D47:L47)</f>
        <v>56731177</v>
      </c>
      <c r="D47" s="203">
        <f t="shared" ref="D47:K47" si="2">SUM(D11,D14,D17,D20,D23,D26,D29,D32,D35,D38,D41,D44)</f>
        <v>1846887</v>
      </c>
      <c r="E47" s="203">
        <f t="shared" si="2"/>
        <v>0</v>
      </c>
      <c r="F47" s="203">
        <f t="shared" si="2"/>
        <v>11953160</v>
      </c>
      <c r="G47" s="203">
        <f t="shared" si="2"/>
        <v>0</v>
      </c>
      <c r="H47" s="203">
        <f t="shared" si="2"/>
        <v>2497704</v>
      </c>
      <c r="I47" s="203">
        <f t="shared" si="2"/>
        <v>39357608</v>
      </c>
      <c r="J47" s="203">
        <f t="shared" si="2"/>
        <v>1014504</v>
      </c>
      <c r="K47" s="203">
        <f t="shared" si="2"/>
        <v>61314</v>
      </c>
      <c r="L47" s="203">
        <f>SUM(L11,L14,L17,L20,L23,L26,L29,L32,L35,L38,L41,L44)</f>
        <v>0</v>
      </c>
      <c r="M47" s="130" t="s">
        <v>18</v>
      </c>
      <c r="N47" s="397"/>
    </row>
    <row r="48" spans="1:14" s="64" customFormat="1" ht="16.149999999999999" customHeight="1">
      <c r="A48" s="395"/>
      <c r="B48" s="145" t="s">
        <v>19</v>
      </c>
      <c r="C48" s="204">
        <f t="shared" si="0"/>
        <v>27367972</v>
      </c>
      <c r="D48" s="204">
        <f t="shared" ref="D48:K48" si="3">SUM(D12,D15,D18,D21,D24,D27,D30,D33,D36,D39,D42,D45)</f>
        <v>1437814</v>
      </c>
      <c r="E48" s="204">
        <f t="shared" si="3"/>
        <v>0</v>
      </c>
      <c r="F48" s="204">
        <f t="shared" si="3"/>
        <v>3908089</v>
      </c>
      <c r="G48" s="204">
        <f t="shared" si="3"/>
        <v>0</v>
      </c>
      <c r="H48" s="204">
        <f t="shared" si="3"/>
        <v>1450024</v>
      </c>
      <c r="I48" s="204">
        <f t="shared" si="3"/>
        <v>20041264</v>
      </c>
      <c r="J48" s="204">
        <f t="shared" si="3"/>
        <v>504123</v>
      </c>
      <c r="K48" s="204">
        <f t="shared" si="3"/>
        <v>26658</v>
      </c>
      <c r="L48" s="204">
        <f>SUM(L12,L15,L18,L21,L24,L27,L30,L33,L36,L39,L42,L45)</f>
        <v>0</v>
      </c>
      <c r="M48" s="136" t="s">
        <v>20</v>
      </c>
      <c r="N48" s="398"/>
    </row>
    <row r="49" spans="3:12">
      <c r="C49" s="104"/>
      <c r="D49" s="104"/>
      <c r="E49" s="104"/>
      <c r="F49" s="104"/>
      <c r="G49" s="104"/>
      <c r="H49" s="104"/>
      <c r="I49" s="104"/>
      <c r="J49" s="104"/>
      <c r="K49" s="104"/>
      <c r="L49" s="104"/>
    </row>
  </sheetData>
  <mergeCells count="36">
    <mergeCell ref="A46:A48"/>
    <mergeCell ref="N46:N48"/>
    <mergeCell ref="A37:A39"/>
    <mergeCell ref="N37:N39"/>
    <mergeCell ref="A40:A42"/>
    <mergeCell ref="N40:N42"/>
    <mergeCell ref="A43:A45"/>
    <mergeCell ref="N43:N45"/>
    <mergeCell ref="A28:A30"/>
    <mergeCell ref="N28:N30"/>
    <mergeCell ref="A31:A33"/>
    <mergeCell ref="N31:N33"/>
    <mergeCell ref="A34:A36"/>
    <mergeCell ref="N34:N36"/>
    <mergeCell ref="A19:A21"/>
    <mergeCell ref="N19:N21"/>
    <mergeCell ref="A22:A24"/>
    <mergeCell ref="N22:N24"/>
    <mergeCell ref="A25:A27"/>
    <mergeCell ref="N25:N27"/>
    <mergeCell ref="A10:A12"/>
    <mergeCell ref="N10:N12"/>
    <mergeCell ref="A13:A15"/>
    <mergeCell ref="N13:N15"/>
    <mergeCell ref="A16:A18"/>
    <mergeCell ref="N16:N18"/>
    <mergeCell ref="A1:N1"/>
    <mergeCell ref="A2:N2"/>
    <mergeCell ref="A3:N3"/>
    <mergeCell ref="A4:N4"/>
    <mergeCell ref="A5:N5"/>
    <mergeCell ref="A7:A9"/>
    <mergeCell ref="B7:B9"/>
    <mergeCell ref="C7:L7"/>
    <mergeCell ref="M7:M9"/>
    <mergeCell ref="N7:N9"/>
  </mergeCells>
  <printOptions horizontalCentered="1" verticalCentered="1"/>
  <pageMargins left="0" right="0" top="0" bottom="0" header="0.31496062992125984" footer="0.31496062992125984"/>
  <pageSetup paperSize="9" scale="8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N49"/>
  <sheetViews>
    <sheetView view="pageBreakPreview" zoomScaleNormal="100" zoomScaleSheetLayoutView="100" workbookViewId="0">
      <selection activeCell="Q27" sqref="Q27"/>
    </sheetView>
  </sheetViews>
  <sheetFormatPr defaultRowHeight="12.75"/>
  <cols>
    <col min="1" max="1" width="20.7109375" customWidth="1"/>
    <col min="2" max="2" width="12.7109375" customWidth="1"/>
    <col min="3" max="3" width="11.7109375" style="64" customWidth="1"/>
    <col min="4" max="12" width="10.7109375" customWidth="1"/>
    <col min="13" max="13" width="12.7109375" customWidth="1"/>
    <col min="14" max="14" width="20.7109375" customWidth="1"/>
    <col min="15" max="15" width="16" customWidth="1"/>
    <col min="16" max="16" width="1.28515625" customWidth="1"/>
  </cols>
  <sheetData>
    <row r="1" spans="1:14" s="28" customFormat="1" ht="14.25" customHeight="1">
      <c r="A1" s="424"/>
      <c r="B1" s="424"/>
      <c r="C1" s="424"/>
      <c r="D1" s="424"/>
      <c r="E1" s="424"/>
      <c r="F1" s="424"/>
      <c r="G1" s="424"/>
      <c r="H1" s="424"/>
      <c r="I1" s="424"/>
      <c r="J1" s="424"/>
      <c r="K1" s="424"/>
      <c r="L1" s="424"/>
      <c r="M1" s="424"/>
      <c r="N1" s="424"/>
    </row>
    <row r="2" spans="1:14" s="64" customFormat="1" ht="18">
      <c r="A2" s="407" t="s">
        <v>79</v>
      </c>
      <c r="B2" s="407"/>
      <c r="C2" s="407"/>
      <c r="D2" s="407"/>
      <c r="E2" s="407"/>
      <c r="F2" s="407"/>
      <c r="G2" s="407"/>
      <c r="H2" s="407"/>
      <c r="I2" s="407"/>
      <c r="J2" s="407"/>
      <c r="K2" s="407"/>
      <c r="L2" s="407"/>
      <c r="M2" s="407"/>
      <c r="N2" s="407"/>
    </row>
    <row r="3" spans="1:14" s="64" customFormat="1" ht="15.75">
      <c r="A3" s="408" t="s">
        <v>180</v>
      </c>
      <c r="B3" s="408"/>
      <c r="C3" s="408"/>
      <c r="D3" s="408"/>
      <c r="E3" s="408"/>
      <c r="F3" s="408"/>
      <c r="G3" s="408"/>
      <c r="H3" s="408"/>
      <c r="I3" s="408"/>
      <c r="J3" s="408"/>
      <c r="K3" s="408"/>
      <c r="L3" s="408"/>
      <c r="M3" s="408"/>
      <c r="N3" s="408"/>
    </row>
    <row r="4" spans="1:14" s="64" customFormat="1" ht="15.75">
      <c r="A4" s="409">
        <v>2022</v>
      </c>
      <c r="B4" s="409"/>
      <c r="C4" s="409"/>
      <c r="D4" s="409"/>
      <c r="E4" s="409"/>
      <c r="F4" s="409"/>
      <c r="G4" s="409"/>
      <c r="H4" s="409"/>
      <c r="I4" s="409"/>
      <c r="J4" s="409"/>
      <c r="K4" s="409"/>
      <c r="L4" s="409"/>
      <c r="M4" s="409"/>
      <c r="N4" s="409"/>
    </row>
    <row r="5" spans="1:14" s="64" customFormat="1" ht="15.75">
      <c r="A5" s="410" t="s">
        <v>224</v>
      </c>
      <c r="B5" s="410"/>
      <c r="C5" s="410"/>
      <c r="D5" s="410"/>
      <c r="E5" s="410"/>
      <c r="F5" s="410"/>
      <c r="G5" s="410"/>
      <c r="H5" s="410"/>
      <c r="I5" s="410"/>
      <c r="J5" s="410"/>
      <c r="K5" s="410"/>
      <c r="L5" s="410"/>
      <c r="M5" s="410"/>
      <c r="N5" s="410"/>
    </row>
    <row r="6" spans="1:14" s="64" customFormat="1" ht="15.75">
      <c r="A6" s="1" t="s">
        <v>243</v>
      </c>
      <c r="B6" s="65"/>
      <c r="C6" s="65"/>
      <c r="D6" s="65"/>
      <c r="E6" s="65"/>
      <c r="F6" s="65"/>
      <c r="G6" s="65"/>
      <c r="H6" s="65"/>
      <c r="I6" s="65"/>
      <c r="J6" s="65"/>
      <c r="K6" s="65"/>
      <c r="L6" s="31"/>
      <c r="M6" s="65"/>
      <c r="N6" s="30" t="s">
        <v>244</v>
      </c>
    </row>
    <row r="7" spans="1:14" s="64" customFormat="1" ht="15.75">
      <c r="A7" s="411" t="s">
        <v>80</v>
      </c>
      <c r="B7" s="411" t="s">
        <v>118</v>
      </c>
      <c r="C7" s="475" t="s">
        <v>120</v>
      </c>
      <c r="D7" s="475"/>
      <c r="E7" s="475"/>
      <c r="F7" s="475"/>
      <c r="G7" s="475"/>
      <c r="H7" s="475"/>
      <c r="I7" s="475"/>
      <c r="J7" s="475"/>
      <c r="K7" s="475"/>
      <c r="L7" s="475"/>
      <c r="M7" s="415" t="s">
        <v>119</v>
      </c>
      <c r="N7" s="415" t="s">
        <v>81</v>
      </c>
    </row>
    <row r="8" spans="1:14" s="66" customFormat="1" ht="30">
      <c r="A8" s="412"/>
      <c r="B8" s="412"/>
      <c r="C8" s="77" t="s">
        <v>179</v>
      </c>
      <c r="D8" s="77" t="s">
        <v>3</v>
      </c>
      <c r="E8" s="77" t="s">
        <v>78</v>
      </c>
      <c r="F8" s="77" t="s">
        <v>77</v>
      </c>
      <c r="G8" s="77" t="s">
        <v>4</v>
      </c>
      <c r="H8" s="77" t="s">
        <v>76</v>
      </c>
      <c r="I8" s="77" t="s">
        <v>5</v>
      </c>
      <c r="J8" s="77" t="s">
        <v>75</v>
      </c>
      <c r="K8" s="77" t="s">
        <v>6</v>
      </c>
      <c r="L8" s="77" t="s">
        <v>7</v>
      </c>
      <c r="M8" s="416"/>
      <c r="N8" s="416"/>
    </row>
    <row r="9" spans="1:14" s="66" customFormat="1" ht="21.6" customHeight="1">
      <c r="A9" s="413"/>
      <c r="B9" s="413"/>
      <c r="C9" s="99" t="s">
        <v>9</v>
      </c>
      <c r="D9" s="76" t="s">
        <v>209</v>
      </c>
      <c r="E9" s="76" t="s">
        <v>208</v>
      </c>
      <c r="F9" s="76" t="s">
        <v>207</v>
      </c>
      <c r="G9" s="76" t="s">
        <v>10</v>
      </c>
      <c r="H9" s="76" t="s">
        <v>205</v>
      </c>
      <c r="I9" s="76" t="s">
        <v>204</v>
      </c>
      <c r="J9" s="76" t="s">
        <v>206</v>
      </c>
      <c r="K9" s="76" t="s">
        <v>11</v>
      </c>
      <c r="L9" s="76" t="s">
        <v>12</v>
      </c>
      <c r="M9" s="417"/>
      <c r="N9" s="417"/>
    </row>
    <row r="10" spans="1:14" s="67" customFormat="1" ht="12.75" customHeight="1">
      <c r="A10" s="476" t="s">
        <v>82</v>
      </c>
      <c r="B10" s="137" t="s">
        <v>14</v>
      </c>
      <c r="C10" s="194">
        <f>SUM(D10:L10)</f>
        <v>107</v>
      </c>
      <c r="D10" s="115">
        <v>7</v>
      </c>
      <c r="E10" s="114">
        <v>0</v>
      </c>
      <c r="F10" s="115">
        <v>0</v>
      </c>
      <c r="G10" s="114">
        <v>64</v>
      </c>
      <c r="H10" s="115">
        <v>0</v>
      </c>
      <c r="I10" s="114">
        <v>0</v>
      </c>
      <c r="J10" s="114">
        <v>36</v>
      </c>
      <c r="K10" s="114">
        <v>0</v>
      </c>
      <c r="L10" s="115">
        <v>0</v>
      </c>
      <c r="M10" s="129" t="s">
        <v>15</v>
      </c>
      <c r="N10" s="478" t="s">
        <v>83</v>
      </c>
    </row>
    <row r="11" spans="1:14" s="67" customFormat="1" ht="12.75" customHeight="1">
      <c r="A11" s="477"/>
      <c r="B11" s="138" t="s">
        <v>17</v>
      </c>
      <c r="C11" s="195">
        <f t="shared" ref="C11:C48" si="0">SUM(D11:L11)</f>
        <v>59915</v>
      </c>
      <c r="D11" s="117">
        <v>5665</v>
      </c>
      <c r="E11" s="116">
        <v>0</v>
      </c>
      <c r="F11" s="117">
        <v>0</v>
      </c>
      <c r="G11" s="116">
        <v>37332</v>
      </c>
      <c r="H11" s="117">
        <v>0</v>
      </c>
      <c r="I11" s="116">
        <v>0</v>
      </c>
      <c r="J11" s="116">
        <v>16918</v>
      </c>
      <c r="K11" s="116">
        <v>0</v>
      </c>
      <c r="L11" s="117">
        <v>0</v>
      </c>
      <c r="M11" s="130" t="s">
        <v>18</v>
      </c>
      <c r="N11" s="479"/>
    </row>
    <row r="12" spans="1:14" s="67" customFormat="1" ht="12.75" customHeight="1">
      <c r="A12" s="477"/>
      <c r="B12" s="138" t="s">
        <v>19</v>
      </c>
      <c r="C12" s="195">
        <f t="shared" si="0"/>
        <v>23941</v>
      </c>
      <c r="D12" s="117">
        <v>1742</v>
      </c>
      <c r="E12" s="116">
        <v>0</v>
      </c>
      <c r="F12" s="117">
        <v>0</v>
      </c>
      <c r="G12" s="116">
        <v>13008</v>
      </c>
      <c r="H12" s="117">
        <v>0</v>
      </c>
      <c r="I12" s="116">
        <v>0</v>
      </c>
      <c r="J12" s="116">
        <v>9191</v>
      </c>
      <c r="K12" s="116">
        <v>0</v>
      </c>
      <c r="L12" s="117">
        <v>0</v>
      </c>
      <c r="M12" s="130" t="s">
        <v>20</v>
      </c>
      <c r="N12" s="479"/>
    </row>
    <row r="13" spans="1:14" s="67" customFormat="1" ht="12.75" customHeight="1">
      <c r="A13" s="480" t="s">
        <v>84</v>
      </c>
      <c r="B13" s="139" t="s">
        <v>14</v>
      </c>
      <c r="C13" s="196">
        <f t="shared" si="0"/>
        <v>100</v>
      </c>
      <c r="D13" s="120">
        <v>10</v>
      </c>
      <c r="E13" s="119">
        <v>0</v>
      </c>
      <c r="F13" s="120">
        <v>0</v>
      </c>
      <c r="G13" s="119">
        <v>55</v>
      </c>
      <c r="H13" s="120">
        <v>0</v>
      </c>
      <c r="I13" s="119">
        <v>0</v>
      </c>
      <c r="J13" s="119">
        <v>35</v>
      </c>
      <c r="K13" s="119">
        <v>0</v>
      </c>
      <c r="L13" s="120">
        <v>0</v>
      </c>
      <c r="M13" s="131" t="s">
        <v>15</v>
      </c>
      <c r="N13" s="472" t="s">
        <v>85</v>
      </c>
    </row>
    <row r="14" spans="1:14" s="67" customFormat="1" ht="12.75" customHeight="1">
      <c r="A14" s="480"/>
      <c r="B14" s="139" t="s">
        <v>17</v>
      </c>
      <c r="C14" s="197">
        <f t="shared" si="0"/>
        <v>56467</v>
      </c>
      <c r="D14" s="120">
        <v>7211</v>
      </c>
      <c r="E14" s="121">
        <v>0</v>
      </c>
      <c r="F14" s="120">
        <v>0</v>
      </c>
      <c r="G14" s="121">
        <v>33318</v>
      </c>
      <c r="H14" s="120">
        <v>0</v>
      </c>
      <c r="I14" s="121">
        <v>0</v>
      </c>
      <c r="J14" s="121">
        <v>15938</v>
      </c>
      <c r="K14" s="121">
        <v>0</v>
      </c>
      <c r="L14" s="120">
        <v>0</v>
      </c>
      <c r="M14" s="131" t="s">
        <v>18</v>
      </c>
      <c r="N14" s="472"/>
    </row>
    <row r="15" spans="1:14" s="67" customFormat="1" ht="12.75" customHeight="1">
      <c r="A15" s="480"/>
      <c r="B15" s="139" t="s">
        <v>19</v>
      </c>
      <c r="C15" s="197">
        <f t="shared" si="0"/>
        <v>22361</v>
      </c>
      <c r="D15" s="120">
        <v>2469</v>
      </c>
      <c r="E15" s="121">
        <v>0</v>
      </c>
      <c r="F15" s="120">
        <v>0</v>
      </c>
      <c r="G15" s="121">
        <v>11418</v>
      </c>
      <c r="H15" s="120">
        <v>0</v>
      </c>
      <c r="I15" s="121">
        <v>0</v>
      </c>
      <c r="J15" s="121">
        <v>8474</v>
      </c>
      <c r="K15" s="121">
        <v>0</v>
      </c>
      <c r="L15" s="120">
        <v>0</v>
      </c>
      <c r="M15" s="131" t="s">
        <v>20</v>
      </c>
      <c r="N15" s="472"/>
    </row>
    <row r="16" spans="1:14" s="67" customFormat="1" ht="12.75" customHeight="1">
      <c r="A16" s="477" t="s">
        <v>86</v>
      </c>
      <c r="B16" s="140" t="s">
        <v>14</v>
      </c>
      <c r="C16" s="198">
        <f t="shared" si="0"/>
        <v>96</v>
      </c>
      <c r="D16" s="117">
        <v>14</v>
      </c>
      <c r="E16" s="122">
        <v>0</v>
      </c>
      <c r="F16" s="117">
        <v>0</v>
      </c>
      <c r="G16" s="122">
        <v>45</v>
      </c>
      <c r="H16" s="117">
        <v>0</v>
      </c>
      <c r="I16" s="122">
        <v>0</v>
      </c>
      <c r="J16" s="122">
        <v>37</v>
      </c>
      <c r="K16" s="122">
        <v>0</v>
      </c>
      <c r="L16" s="117">
        <v>0</v>
      </c>
      <c r="M16" s="130" t="s">
        <v>15</v>
      </c>
      <c r="N16" s="466" t="s">
        <v>87</v>
      </c>
    </row>
    <row r="17" spans="1:14" s="67" customFormat="1" ht="12.75" customHeight="1">
      <c r="A17" s="477"/>
      <c r="B17" s="138" t="s">
        <v>17</v>
      </c>
      <c r="C17" s="195">
        <f t="shared" si="0"/>
        <v>59106</v>
      </c>
      <c r="D17" s="117">
        <v>13668</v>
      </c>
      <c r="E17" s="116">
        <v>0</v>
      </c>
      <c r="F17" s="117">
        <v>0</v>
      </c>
      <c r="G17" s="116">
        <v>28178</v>
      </c>
      <c r="H17" s="117">
        <v>0</v>
      </c>
      <c r="I17" s="116">
        <v>0</v>
      </c>
      <c r="J17" s="116">
        <v>17260</v>
      </c>
      <c r="K17" s="116">
        <v>0</v>
      </c>
      <c r="L17" s="117">
        <v>0</v>
      </c>
      <c r="M17" s="130" t="s">
        <v>18</v>
      </c>
      <c r="N17" s="466"/>
    </row>
    <row r="18" spans="1:14" s="67" customFormat="1" ht="12.75" customHeight="1" thickBot="1">
      <c r="A18" s="481"/>
      <c r="B18" s="141" t="s">
        <v>19</v>
      </c>
      <c r="C18" s="199">
        <f t="shared" si="0"/>
        <v>22889</v>
      </c>
      <c r="D18" s="124">
        <v>4198</v>
      </c>
      <c r="E18" s="123">
        <v>0</v>
      </c>
      <c r="F18" s="124">
        <v>0</v>
      </c>
      <c r="G18" s="123">
        <v>9497</v>
      </c>
      <c r="H18" s="124">
        <v>0</v>
      </c>
      <c r="I18" s="123">
        <v>0</v>
      </c>
      <c r="J18" s="123">
        <v>9194</v>
      </c>
      <c r="K18" s="123">
        <v>0</v>
      </c>
      <c r="L18" s="124">
        <v>0</v>
      </c>
      <c r="M18" s="132" t="s">
        <v>20</v>
      </c>
      <c r="N18" s="467"/>
    </row>
    <row r="19" spans="1:14" s="67" customFormat="1" ht="12.75" customHeight="1" thickBot="1">
      <c r="A19" s="469" t="s">
        <v>88</v>
      </c>
      <c r="B19" s="142" t="s">
        <v>14</v>
      </c>
      <c r="C19" s="200">
        <f t="shared" si="0"/>
        <v>124</v>
      </c>
      <c r="D19" s="126">
        <v>9</v>
      </c>
      <c r="E19" s="125">
        <v>0</v>
      </c>
      <c r="F19" s="126">
        <v>0</v>
      </c>
      <c r="G19" s="125">
        <v>85</v>
      </c>
      <c r="H19" s="126">
        <v>0</v>
      </c>
      <c r="I19" s="125">
        <v>0</v>
      </c>
      <c r="J19" s="125">
        <v>30</v>
      </c>
      <c r="K19" s="125">
        <v>0</v>
      </c>
      <c r="L19" s="126">
        <v>0</v>
      </c>
      <c r="M19" s="133" t="s">
        <v>15</v>
      </c>
      <c r="N19" s="471" t="s">
        <v>89</v>
      </c>
    </row>
    <row r="20" spans="1:14" s="67" customFormat="1" ht="12.75" customHeight="1" thickBot="1">
      <c r="A20" s="469"/>
      <c r="B20" s="142" t="s">
        <v>17</v>
      </c>
      <c r="C20" s="197">
        <f t="shared" si="0"/>
        <v>75059</v>
      </c>
      <c r="D20" s="120">
        <v>3937</v>
      </c>
      <c r="E20" s="121">
        <v>0</v>
      </c>
      <c r="F20" s="120">
        <v>0</v>
      </c>
      <c r="G20" s="121">
        <v>57210</v>
      </c>
      <c r="H20" s="120">
        <v>0</v>
      </c>
      <c r="I20" s="121">
        <v>0</v>
      </c>
      <c r="J20" s="121">
        <v>13912</v>
      </c>
      <c r="K20" s="121">
        <v>0</v>
      </c>
      <c r="L20" s="120">
        <v>0</v>
      </c>
      <c r="M20" s="133" t="s">
        <v>18</v>
      </c>
      <c r="N20" s="472"/>
    </row>
    <row r="21" spans="1:14" s="67" customFormat="1" ht="12.75" customHeight="1" thickBot="1">
      <c r="A21" s="469"/>
      <c r="B21" s="142" t="s">
        <v>19</v>
      </c>
      <c r="C21" s="197">
        <f t="shared" si="0"/>
        <v>30458</v>
      </c>
      <c r="D21" s="120">
        <v>1536</v>
      </c>
      <c r="E21" s="121">
        <v>0</v>
      </c>
      <c r="F21" s="120">
        <v>0</v>
      </c>
      <c r="G21" s="121">
        <v>21881</v>
      </c>
      <c r="H21" s="120">
        <v>0</v>
      </c>
      <c r="I21" s="121">
        <v>0</v>
      </c>
      <c r="J21" s="121">
        <v>7041</v>
      </c>
      <c r="K21" s="121">
        <v>0</v>
      </c>
      <c r="L21" s="120">
        <v>0</v>
      </c>
      <c r="M21" s="133" t="s">
        <v>20</v>
      </c>
      <c r="N21" s="474"/>
    </row>
    <row r="22" spans="1:14" s="67" customFormat="1" ht="12.75" customHeight="1" thickBot="1">
      <c r="A22" s="464" t="s">
        <v>90</v>
      </c>
      <c r="B22" s="137" t="s">
        <v>14</v>
      </c>
      <c r="C22" s="198">
        <f t="shared" si="0"/>
        <v>81</v>
      </c>
      <c r="D22" s="117">
        <v>5</v>
      </c>
      <c r="E22" s="122">
        <v>0</v>
      </c>
      <c r="F22" s="117">
        <v>0</v>
      </c>
      <c r="G22" s="122">
        <v>52</v>
      </c>
      <c r="H22" s="117">
        <v>0</v>
      </c>
      <c r="I22" s="122">
        <v>0</v>
      </c>
      <c r="J22" s="122">
        <v>24</v>
      </c>
      <c r="K22" s="122">
        <v>0</v>
      </c>
      <c r="L22" s="117">
        <v>0</v>
      </c>
      <c r="M22" s="134" t="s">
        <v>15</v>
      </c>
      <c r="N22" s="465" t="s">
        <v>91</v>
      </c>
    </row>
    <row r="23" spans="1:14" s="67" customFormat="1" ht="12.75" customHeight="1" thickBot="1">
      <c r="A23" s="464"/>
      <c r="B23" s="143" t="s">
        <v>17</v>
      </c>
      <c r="C23" s="195">
        <f t="shared" si="0"/>
        <v>49254</v>
      </c>
      <c r="D23" s="117">
        <v>3583</v>
      </c>
      <c r="E23" s="116">
        <v>0</v>
      </c>
      <c r="F23" s="117">
        <v>0</v>
      </c>
      <c r="G23" s="116">
        <v>35293</v>
      </c>
      <c r="H23" s="117">
        <v>0</v>
      </c>
      <c r="I23" s="116">
        <v>0</v>
      </c>
      <c r="J23" s="116">
        <v>10378</v>
      </c>
      <c r="K23" s="116">
        <v>0</v>
      </c>
      <c r="L23" s="117">
        <v>0</v>
      </c>
      <c r="M23" s="134" t="s">
        <v>18</v>
      </c>
      <c r="N23" s="466"/>
    </row>
    <row r="24" spans="1:14" s="67" customFormat="1" ht="12.75" customHeight="1" thickBot="1">
      <c r="A24" s="464"/>
      <c r="B24" s="143" t="s">
        <v>19</v>
      </c>
      <c r="C24" s="199">
        <f t="shared" si="0"/>
        <v>20042</v>
      </c>
      <c r="D24" s="124">
        <v>1179</v>
      </c>
      <c r="E24" s="123">
        <v>0</v>
      </c>
      <c r="F24" s="124">
        <v>0</v>
      </c>
      <c r="G24" s="123">
        <v>13207</v>
      </c>
      <c r="H24" s="124">
        <v>0</v>
      </c>
      <c r="I24" s="123">
        <v>0</v>
      </c>
      <c r="J24" s="123">
        <v>5656</v>
      </c>
      <c r="K24" s="123">
        <v>0</v>
      </c>
      <c r="L24" s="124">
        <v>0</v>
      </c>
      <c r="M24" s="134" t="s">
        <v>20</v>
      </c>
      <c r="N24" s="467"/>
    </row>
    <row r="25" spans="1:14" s="67" customFormat="1" ht="12.75" customHeight="1" thickBot="1">
      <c r="A25" s="469" t="s">
        <v>92</v>
      </c>
      <c r="B25" s="142" t="s">
        <v>14</v>
      </c>
      <c r="C25" s="196">
        <f t="shared" si="0"/>
        <v>151</v>
      </c>
      <c r="D25" s="120">
        <v>13</v>
      </c>
      <c r="E25" s="119">
        <v>0</v>
      </c>
      <c r="F25" s="120">
        <v>0</v>
      </c>
      <c r="G25" s="119">
        <v>101</v>
      </c>
      <c r="H25" s="120">
        <v>0</v>
      </c>
      <c r="I25" s="119">
        <v>0</v>
      </c>
      <c r="J25" s="119">
        <v>37</v>
      </c>
      <c r="K25" s="119">
        <v>0</v>
      </c>
      <c r="L25" s="120">
        <v>0</v>
      </c>
      <c r="M25" s="133" t="s">
        <v>15</v>
      </c>
      <c r="N25" s="471" t="s">
        <v>93</v>
      </c>
    </row>
    <row r="26" spans="1:14" s="67" customFormat="1" ht="12.75" customHeight="1" thickBot="1">
      <c r="A26" s="469"/>
      <c r="B26" s="142" t="s">
        <v>17</v>
      </c>
      <c r="C26" s="197">
        <f t="shared" si="0"/>
        <v>85081</v>
      </c>
      <c r="D26" s="120">
        <v>5679</v>
      </c>
      <c r="E26" s="121">
        <v>0</v>
      </c>
      <c r="F26" s="120">
        <v>0</v>
      </c>
      <c r="G26" s="121">
        <v>62750</v>
      </c>
      <c r="H26" s="120">
        <v>0</v>
      </c>
      <c r="I26" s="121">
        <v>0</v>
      </c>
      <c r="J26" s="121">
        <v>16652</v>
      </c>
      <c r="K26" s="121">
        <v>0</v>
      </c>
      <c r="L26" s="120">
        <v>0</v>
      </c>
      <c r="M26" s="133" t="s">
        <v>18</v>
      </c>
      <c r="N26" s="472"/>
    </row>
    <row r="27" spans="1:14" s="67" customFormat="1" ht="12.75" customHeight="1" thickBot="1">
      <c r="A27" s="469"/>
      <c r="B27" s="142" t="s">
        <v>19</v>
      </c>
      <c r="C27" s="197">
        <f t="shared" si="0"/>
        <v>34382</v>
      </c>
      <c r="D27" s="120">
        <v>1859</v>
      </c>
      <c r="E27" s="121">
        <v>0</v>
      </c>
      <c r="F27" s="120">
        <v>0</v>
      </c>
      <c r="G27" s="121">
        <v>23565</v>
      </c>
      <c r="H27" s="120">
        <v>0</v>
      </c>
      <c r="I27" s="121">
        <v>0</v>
      </c>
      <c r="J27" s="121">
        <v>8958</v>
      </c>
      <c r="K27" s="121">
        <v>0</v>
      </c>
      <c r="L27" s="120">
        <v>0</v>
      </c>
      <c r="M27" s="133" t="s">
        <v>20</v>
      </c>
      <c r="N27" s="474"/>
    </row>
    <row r="28" spans="1:14" s="67" customFormat="1" ht="12.75" customHeight="1" thickBot="1">
      <c r="A28" s="464" t="s">
        <v>94</v>
      </c>
      <c r="B28" s="137" t="s">
        <v>14</v>
      </c>
      <c r="C28" s="198">
        <f t="shared" si="0"/>
        <v>124</v>
      </c>
      <c r="D28" s="117">
        <v>3</v>
      </c>
      <c r="E28" s="122">
        <v>0</v>
      </c>
      <c r="F28" s="117">
        <v>0</v>
      </c>
      <c r="G28" s="122">
        <v>92</v>
      </c>
      <c r="H28" s="117">
        <v>0</v>
      </c>
      <c r="I28" s="122">
        <v>0</v>
      </c>
      <c r="J28" s="122">
        <v>29</v>
      </c>
      <c r="K28" s="122">
        <v>0</v>
      </c>
      <c r="L28" s="117">
        <v>0</v>
      </c>
      <c r="M28" s="134" t="s">
        <v>15</v>
      </c>
      <c r="N28" s="465" t="s">
        <v>95</v>
      </c>
    </row>
    <row r="29" spans="1:14" s="67" customFormat="1" ht="12.75" customHeight="1" thickBot="1">
      <c r="A29" s="464"/>
      <c r="B29" s="143" t="s">
        <v>17</v>
      </c>
      <c r="C29" s="195">
        <f t="shared" si="0"/>
        <v>68553</v>
      </c>
      <c r="D29" s="117">
        <v>3460</v>
      </c>
      <c r="E29" s="116">
        <v>0</v>
      </c>
      <c r="F29" s="117">
        <v>0</v>
      </c>
      <c r="G29" s="116">
        <v>51855</v>
      </c>
      <c r="H29" s="117">
        <v>0</v>
      </c>
      <c r="I29" s="116">
        <v>0</v>
      </c>
      <c r="J29" s="116">
        <v>13238</v>
      </c>
      <c r="K29" s="116">
        <v>0</v>
      </c>
      <c r="L29" s="117">
        <v>0</v>
      </c>
      <c r="M29" s="134" t="s">
        <v>18</v>
      </c>
      <c r="N29" s="466"/>
    </row>
    <row r="30" spans="1:14" s="67" customFormat="1" ht="12.75" customHeight="1" thickBot="1">
      <c r="A30" s="464"/>
      <c r="B30" s="143" t="s">
        <v>19</v>
      </c>
      <c r="C30" s="199">
        <f t="shared" si="0"/>
        <v>28198</v>
      </c>
      <c r="D30" s="124">
        <v>1056</v>
      </c>
      <c r="E30" s="123">
        <v>0</v>
      </c>
      <c r="F30" s="124">
        <v>0</v>
      </c>
      <c r="G30" s="123">
        <v>20326</v>
      </c>
      <c r="H30" s="124">
        <v>0</v>
      </c>
      <c r="I30" s="123">
        <v>0</v>
      </c>
      <c r="J30" s="123">
        <v>6816</v>
      </c>
      <c r="K30" s="123">
        <v>0</v>
      </c>
      <c r="L30" s="124">
        <v>0</v>
      </c>
      <c r="M30" s="134" t="s">
        <v>20</v>
      </c>
      <c r="N30" s="467"/>
    </row>
    <row r="31" spans="1:14" s="67" customFormat="1" ht="12.75" customHeight="1" thickBot="1">
      <c r="A31" s="469" t="s">
        <v>96</v>
      </c>
      <c r="B31" s="142" t="s">
        <v>14</v>
      </c>
      <c r="C31" s="196">
        <f t="shared" si="0"/>
        <v>144</v>
      </c>
      <c r="D31" s="120">
        <v>6</v>
      </c>
      <c r="E31" s="119">
        <v>0</v>
      </c>
      <c r="F31" s="120">
        <v>0</v>
      </c>
      <c r="G31" s="119">
        <v>105</v>
      </c>
      <c r="H31" s="120">
        <v>0</v>
      </c>
      <c r="I31" s="119">
        <v>0</v>
      </c>
      <c r="J31" s="119">
        <v>33</v>
      </c>
      <c r="K31" s="119">
        <v>0</v>
      </c>
      <c r="L31" s="120">
        <v>0</v>
      </c>
      <c r="M31" s="133" t="s">
        <v>15</v>
      </c>
      <c r="N31" s="471" t="s">
        <v>97</v>
      </c>
    </row>
    <row r="32" spans="1:14" s="67" customFormat="1" ht="12.75" customHeight="1" thickBot="1">
      <c r="A32" s="469"/>
      <c r="B32" s="142" t="s">
        <v>17</v>
      </c>
      <c r="C32" s="197">
        <f t="shared" si="0"/>
        <v>76122</v>
      </c>
      <c r="D32" s="120">
        <v>3527</v>
      </c>
      <c r="E32" s="121">
        <v>0</v>
      </c>
      <c r="F32" s="120">
        <v>0</v>
      </c>
      <c r="G32" s="121">
        <v>57421</v>
      </c>
      <c r="H32" s="120">
        <v>0</v>
      </c>
      <c r="I32" s="121">
        <v>0</v>
      </c>
      <c r="J32" s="121">
        <v>15174</v>
      </c>
      <c r="K32" s="121">
        <v>0</v>
      </c>
      <c r="L32" s="120">
        <v>0</v>
      </c>
      <c r="M32" s="133" t="s">
        <v>18</v>
      </c>
      <c r="N32" s="472"/>
    </row>
    <row r="33" spans="1:14" s="67" customFormat="1" ht="12.75" customHeight="1" thickBot="1">
      <c r="A33" s="469"/>
      <c r="B33" s="142" t="s">
        <v>19</v>
      </c>
      <c r="C33" s="197">
        <f t="shared" si="0"/>
        <v>30022</v>
      </c>
      <c r="D33" s="120">
        <v>1123</v>
      </c>
      <c r="E33" s="121">
        <v>0</v>
      </c>
      <c r="F33" s="120">
        <v>0</v>
      </c>
      <c r="G33" s="121">
        <v>21230</v>
      </c>
      <c r="H33" s="120">
        <v>0</v>
      </c>
      <c r="I33" s="121">
        <v>0</v>
      </c>
      <c r="J33" s="121">
        <v>7669</v>
      </c>
      <c r="K33" s="121">
        <v>0</v>
      </c>
      <c r="L33" s="120">
        <v>0</v>
      </c>
      <c r="M33" s="133" t="s">
        <v>20</v>
      </c>
      <c r="N33" s="474"/>
    </row>
    <row r="34" spans="1:14" s="67" customFormat="1" ht="12.75" customHeight="1" thickBot="1">
      <c r="A34" s="464" t="s">
        <v>104</v>
      </c>
      <c r="B34" s="137" t="s">
        <v>14</v>
      </c>
      <c r="C34" s="198">
        <f t="shared" si="0"/>
        <v>137</v>
      </c>
      <c r="D34" s="117">
        <v>11</v>
      </c>
      <c r="E34" s="122">
        <v>0</v>
      </c>
      <c r="F34" s="117">
        <v>0</v>
      </c>
      <c r="G34" s="122">
        <v>97</v>
      </c>
      <c r="H34" s="117">
        <v>0</v>
      </c>
      <c r="I34" s="122">
        <v>0</v>
      </c>
      <c r="J34" s="122">
        <v>29</v>
      </c>
      <c r="K34" s="122">
        <v>0</v>
      </c>
      <c r="L34" s="117">
        <v>0</v>
      </c>
      <c r="M34" s="134" t="s">
        <v>15</v>
      </c>
      <c r="N34" s="465" t="s">
        <v>105</v>
      </c>
    </row>
    <row r="35" spans="1:14" s="67" customFormat="1" ht="12.75" customHeight="1" thickBot="1">
      <c r="A35" s="464"/>
      <c r="B35" s="143" t="s">
        <v>17</v>
      </c>
      <c r="C35" s="195">
        <f t="shared" si="0"/>
        <v>66962</v>
      </c>
      <c r="D35" s="117">
        <v>2676</v>
      </c>
      <c r="E35" s="116">
        <v>0</v>
      </c>
      <c r="F35" s="117">
        <v>0</v>
      </c>
      <c r="G35" s="116">
        <v>50813</v>
      </c>
      <c r="H35" s="117">
        <v>0</v>
      </c>
      <c r="I35" s="116">
        <v>0</v>
      </c>
      <c r="J35" s="116">
        <v>13473</v>
      </c>
      <c r="K35" s="116">
        <v>0</v>
      </c>
      <c r="L35" s="117">
        <v>0</v>
      </c>
      <c r="M35" s="134" t="s">
        <v>18</v>
      </c>
      <c r="N35" s="466"/>
    </row>
    <row r="36" spans="1:14" s="67" customFormat="1" ht="12.75" customHeight="1" thickBot="1">
      <c r="A36" s="464"/>
      <c r="B36" s="143" t="s">
        <v>19</v>
      </c>
      <c r="C36" s="199">
        <f t="shared" si="0"/>
        <v>25764</v>
      </c>
      <c r="D36" s="124">
        <v>933</v>
      </c>
      <c r="E36" s="123">
        <v>0</v>
      </c>
      <c r="F36" s="124">
        <v>0</v>
      </c>
      <c r="G36" s="123">
        <v>18569</v>
      </c>
      <c r="H36" s="124">
        <v>0</v>
      </c>
      <c r="I36" s="123">
        <v>0</v>
      </c>
      <c r="J36" s="123">
        <v>6262</v>
      </c>
      <c r="K36" s="123">
        <v>0</v>
      </c>
      <c r="L36" s="124">
        <v>0</v>
      </c>
      <c r="M36" s="134" t="s">
        <v>20</v>
      </c>
      <c r="N36" s="467"/>
    </row>
    <row r="37" spans="1:14" s="67" customFormat="1" ht="12.75" customHeight="1" thickBot="1">
      <c r="A37" s="469" t="s">
        <v>98</v>
      </c>
      <c r="B37" s="142" t="s">
        <v>14</v>
      </c>
      <c r="C37" s="196">
        <f t="shared" si="0"/>
        <v>167</v>
      </c>
      <c r="D37" s="120">
        <v>14</v>
      </c>
      <c r="E37" s="119">
        <v>0</v>
      </c>
      <c r="F37" s="120">
        <v>0</v>
      </c>
      <c r="G37" s="119">
        <v>114</v>
      </c>
      <c r="H37" s="120">
        <v>0</v>
      </c>
      <c r="I37" s="119">
        <v>0</v>
      </c>
      <c r="J37" s="119">
        <v>39</v>
      </c>
      <c r="K37" s="119">
        <v>0</v>
      </c>
      <c r="L37" s="120">
        <v>0</v>
      </c>
      <c r="M37" s="133" t="s">
        <v>15</v>
      </c>
      <c r="N37" s="471" t="s">
        <v>99</v>
      </c>
    </row>
    <row r="38" spans="1:14" s="67" customFormat="1" ht="12.75" customHeight="1" thickBot="1">
      <c r="A38" s="469"/>
      <c r="B38" s="142" t="s">
        <v>17</v>
      </c>
      <c r="C38" s="197">
        <f t="shared" si="0"/>
        <v>88237</v>
      </c>
      <c r="D38" s="120">
        <v>9657</v>
      </c>
      <c r="E38" s="121">
        <v>0</v>
      </c>
      <c r="F38" s="120">
        <v>0</v>
      </c>
      <c r="G38" s="121">
        <v>60636</v>
      </c>
      <c r="H38" s="120">
        <v>0</v>
      </c>
      <c r="I38" s="121">
        <v>0</v>
      </c>
      <c r="J38" s="121">
        <v>17944</v>
      </c>
      <c r="K38" s="121">
        <v>0</v>
      </c>
      <c r="L38" s="120">
        <v>0</v>
      </c>
      <c r="M38" s="133" t="s">
        <v>18</v>
      </c>
      <c r="N38" s="472"/>
    </row>
    <row r="39" spans="1:14" s="67" customFormat="1" ht="12.75" customHeight="1" thickBot="1">
      <c r="A39" s="469"/>
      <c r="B39" s="142" t="s">
        <v>19</v>
      </c>
      <c r="C39" s="197">
        <f t="shared" si="0"/>
        <v>34643</v>
      </c>
      <c r="D39" s="120">
        <v>3058</v>
      </c>
      <c r="E39" s="121">
        <v>0</v>
      </c>
      <c r="F39" s="120">
        <v>0</v>
      </c>
      <c r="G39" s="121">
        <v>23327</v>
      </c>
      <c r="H39" s="120">
        <v>0</v>
      </c>
      <c r="I39" s="121">
        <v>0</v>
      </c>
      <c r="J39" s="121">
        <v>8258</v>
      </c>
      <c r="K39" s="121">
        <v>0</v>
      </c>
      <c r="L39" s="120">
        <v>0</v>
      </c>
      <c r="M39" s="133" t="s">
        <v>20</v>
      </c>
      <c r="N39" s="474"/>
    </row>
    <row r="40" spans="1:14" s="67" customFormat="1" ht="12.75" customHeight="1" thickBot="1">
      <c r="A40" s="464" t="s">
        <v>100</v>
      </c>
      <c r="B40" s="137" t="s">
        <v>14</v>
      </c>
      <c r="C40" s="198">
        <f t="shared" si="0"/>
        <v>135</v>
      </c>
      <c r="D40" s="117">
        <v>26</v>
      </c>
      <c r="E40" s="122">
        <v>0</v>
      </c>
      <c r="F40" s="117">
        <v>0</v>
      </c>
      <c r="G40" s="122">
        <v>88</v>
      </c>
      <c r="H40" s="117">
        <v>0</v>
      </c>
      <c r="I40" s="122">
        <v>0</v>
      </c>
      <c r="J40" s="122">
        <v>21</v>
      </c>
      <c r="K40" s="122">
        <v>0</v>
      </c>
      <c r="L40" s="117">
        <v>0</v>
      </c>
      <c r="M40" s="134" t="s">
        <v>15</v>
      </c>
      <c r="N40" s="465" t="s">
        <v>101</v>
      </c>
    </row>
    <row r="41" spans="1:14" s="67" customFormat="1" ht="12.75" customHeight="1" thickBot="1">
      <c r="A41" s="464"/>
      <c r="B41" s="143" t="s">
        <v>17</v>
      </c>
      <c r="C41" s="195">
        <f t="shared" si="0"/>
        <v>78159</v>
      </c>
      <c r="D41" s="117">
        <v>20386</v>
      </c>
      <c r="E41" s="116">
        <v>0</v>
      </c>
      <c r="F41" s="117">
        <v>0</v>
      </c>
      <c r="G41" s="116">
        <v>48321</v>
      </c>
      <c r="H41" s="117">
        <v>0</v>
      </c>
      <c r="I41" s="116">
        <v>0</v>
      </c>
      <c r="J41" s="116">
        <v>9452</v>
      </c>
      <c r="K41" s="116">
        <v>0</v>
      </c>
      <c r="L41" s="117">
        <v>0</v>
      </c>
      <c r="M41" s="134" t="s">
        <v>18</v>
      </c>
      <c r="N41" s="466"/>
    </row>
    <row r="42" spans="1:14" s="67" customFormat="1" ht="12.75" customHeight="1" thickBot="1">
      <c r="A42" s="464"/>
      <c r="B42" s="143" t="s">
        <v>19</v>
      </c>
      <c r="C42" s="199">
        <f t="shared" si="0"/>
        <v>30343</v>
      </c>
      <c r="D42" s="124">
        <v>6767</v>
      </c>
      <c r="E42" s="123">
        <v>0</v>
      </c>
      <c r="F42" s="124">
        <v>0</v>
      </c>
      <c r="G42" s="123">
        <v>18454</v>
      </c>
      <c r="H42" s="124">
        <v>0</v>
      </c>
      <c r="I42" s="123">
        <v>0</v>
      </c>
      <c r="J42" s="123">
        <v>5122</v>
      </c>
      <c r="K42" s="123">
        <v>0</v>
      </c>
      <c r="L42" s="124">
        <v>0</v>
      </c>
      <c r="M42" s="134" t="s">
        <v>20</v>
      </c>
      <c r="N42" s="467"/>
    </row>
    <row r="43" spans="1:14" ht="12.75" customHeight="1" thickBot="1">
      <c r="A43" s="469" t="s">
        <v>102</v>
      </c>
      <c r="B43" s="142" t="s">
        <v>14</v>
      </c>
      <c r="C43" s="196">
        <f t="shared" si="0"/>
        <v>121</v>
      </c>
      <c r="D43" s="120">
        <v>26</v>
      </c>
      <c r="E43" s="119">
        <v>0</v>
      </c>
      <c r="F43" s="120">
        <v>0</v>
      </c>
      <c r="G43" s="119">
        <v>79</v>
      </c>
      <c r="H43" s="120">
        <v>0</v>
      </c>
      <c r="I43" s="119">
        <v>0</v>
      </c>
      <c r="J43" s="119">
        <v>16</v>
      </c>
      <c r="K43" s="119">
        <v>0</v>
      </c>
      <c r="L43" s="120">
        <v>0</v>
      </c>
      <c r="M43" s="133" t="s">
        <v>15</v>
      </c>
      <c r="N43" s="471" t="s">
        <v>103</v>
      </c>
    </row>
    <row r="44" spans="1:14" ht="12.75" customHeight="1" thickBot="1">
      <c r="A44" s="469"/>
      <c r="B44" s="142" t="s">
        <v>17</v>
      </c>
      <c r="C44" s="197">
        <f t="shared" si="0"/>
        <v>67474</v>
      </c>
      <c r="D44" s="120">
        <v>17600</v>
      </c>
      <c r="E44" s="121">
        <v>0</v>
      </c>
      <c r="F44" s="120">
        <v>0</v>
      </c>
      <c r="G44" s="121">
        <v>42284</v>
      </c>
      <c r="H44" s="120">
        <v>0</v>
      </c>
      <c r="I44" s="121">
        <v>0</v>
      </c>
      <c r="J44" s="121">
        <v>7590</v>
      </c>
      <c r="K44" s="121">
        <v>0</v>
      </c>
      <c r="L44" s="120">
        <v>0</v>
      </c>
      <c r="M44" s="133" t="s">
        <v>18</v>
      </c>
      <c r="N44" s="472"/>
    </row>
    <row r="45" spans="1:14" ht="12.75" customHeight="1">
      <c r="A45" s="470"/>
      <c r="B45" s="144" t="s">
        <v>19</v>
      </c>
      <c r="C45" s="201">
        <f t="shared" si="0"/>
        <v>29279</v>
      </c>
      <c r="D45" s="128">
        <v>6047</v>
      </c>
      <c r="E45" s="127">
        <v>0</v>
      </c>
      <c r="F45" s="128">
        <v>0</v>
      </c>
      <c r="G45" s="127">
        <v>18811</v>
      </c>
      <c r="H45" s="128">
        <v>0</v>
      </c>
      <c r="I45" s="127">
        <v>0</v>
      </c>
      <c r="J45" s="127">
        <v>4421</v>
      </c>
      <c r="K45" s="127">
        <v>0</v>
      </c>
      <c r="L45" s="128">
        <v>0</v>
      </c>
      <c r="M45" s="135" t="s">
        <v>20</v>
      </c>
      <c r="N45" s="473"/>
    </row>
    <row r="46" spans="1:14" s="64" customFormat="1" ht="16.149999999999999" customHeight="1" thickBot="1">
      <c r="A46" s="393" t="s">
        <v>9</v>
      </c>
      <c r="B46" s="137" t="s">
        <v>14</v>
      </c>
      <c r="C46" s="202">
        <f t="shared" si="0"/>
        <v>1487</v>
      </c>
      <c r="D46" s="202">
        <f t="shared" ref="D46:K46" si="1">SUM(D10,D13,D16,D19,D22,D25,D28,D31,D34,D37,D40,D43)</f>
        <v>144</v>
      </c>
      <c r="E46" s="202">
        <f t="shared" si="1"/>
        <v>0</v>
      </c>
      <c r="F46" s="202">
        <f t="shared" si="1"/>
        <v>0</v>
      </c>
      <c r="G46" s="202">
        <f t="shared" si="1"/>
        <v>977</v>
      </c>
      <c r="H46" s="202">
        <f t="shared" si="1"/>
        <v>0</v>
      </c>
      <c r="I46" s="202">
        <f t="shared" si="1"/>
        <v>0</v>
      </c>
      <c r="J46" s="202">
        <f t="shared" si="1"/>
        <v>366</v>
      </c>
      <c r="K46" s="202">
        <f t="shared" si="1"/>
        <v>0</v>
      </c>
      <c r="L46" s="202">
        <f>SUM(L10,L13,L16,L19,L22,L25,L28,L31,L34,L37,L40,L43)</f>
        <v>0</v>
      </c>
      <c r="M46" s="129" t="s">
        <v>15</v>
      </c>
      <c r="N46" s="396" t="s">
        <v>2</v>
      </c>
    </row>
    <row r="47" spans="1:14" s="64" customFormat="1" ht="16.149999999999999" customHeight="1" thickBot="1">
      <c r="A47" s="394"/>
      <c r="B47" s="138" t="s">
        <v>17</v>
      </c>
      <c r="C47" s="203">
        <f t="shared" si="0"/>
        <v>830389</v>
      </c>
      <c r="D47" s="203">
        <f t="shared" ref="D47:K47" si="2">SUM(D11,D14,D17,D20,D23,D26,D29,D32,D35,D38,D41,D44)</f>
        <v>97049</v>
      </c>
      <c r="E47" s="203">
        <f t="shared" si="2"/>
        <v>0</v>
      </c>
      <c r="F47" s="203">
        <f t="shared" si="2"/>
        <v>0</v>
      </c>
      <c r="G47" s="203">
        <f t="shared" si="2"/>
        <v>565411</v>
      </c>
      <c r="H47" s="203">
        <f t="shared" si="2"/>
        <v>0</v>
      </c>
      <c r="I47" s="203">
        <f t="shared" si="2"/>
        <v>0</v>
      </c>
      <c r="J47" s="203">
        <f t="shared" si="2"/>
        <v>167929</v>
      </c>
      <c r="K47" s="203">
        <f t="shared" si="2"/>
        <v>0</v>
      </c>
      <c r="L47" s="203">
        <f>SUM(L11,L14,L17,L20,L23,L26,L29,L32,L35,L38,L41,L44)</f>
        <v>0</v>
      </c>
      <c r="M47" s="130" t="s">
        <v>18</v>
      </c>
      <c r="N47" s="397"/>
    </row>
    <row r="48" spans="1:14" s="64" customFormat="1" ht="16.149999999999999" customHeight="1">
      <c r="A48" s="395"/>
      <c r="B48" s="145" t="s">
        <v>19</v>
      </c>
      <c r="C48" s="204">
        <f t="shared" si="0"/>
        <v>332322</v>
      </c>
      <c r="D48" s="204">
        <f t="shared" ref="D48:K48" si="3">SUM(D12,D15,D18,D21,D24,D27,D30,D33,D36,D39,D42,D45)</f>
        <v>31967</v>
      </c>
      <c r="E48" s="204">
        <f t="shared" si="3"/>
        <v>0</v>
      </c>
      <c r="F48" s="204">
        <f t="shared" si="3"/>
        <v>0</v>
      </c>
      <c r="G48" s="204">
        <f t="shared" si="3"/>
        <v>213293</v>
      </c>
      <c r="H48" s="204">
        <f t="shared" si="3"/>
        <v>0</v>
      </c>
      <c r="I48" s="204">
        <f t="shared" si="3"/>
        <v>0</v>
      </c>
      <c r="J48" s="204">
        <f t="shared" si="3"/>
        <v>87062</v>
      </c>
      <c r="K48" s="204">
        <f t="shared" si="3"/>
        <v>0</v>
      </c>
      <c r="L48" s="204">
        <f>SUM(L12,L15,L18,L21,L24,L27,L30,L33,L36,L39,L42,L45)</f>
        <v>0</v>
      </c>
      <c r="M48" s="136" t="s">
        <v>20</v>
      </c>
      <c r="N48" s="398"/>
    </row>
    <row r="49" spans="3:12">
      <c r="C49" s="104"/>
      <c r="D49" s="104"/>
      <c r="E49" s="104"/>
      <c r="F49" s="104"/>
      <c r="G49" s="104"/>
      <c r="H49" s="104"/>
      <c r="I49" s="104"/>
      <c r="J49" s="104"/>
      <c r="K49" s="104"/>
      <c r="L49" s="104"/>
    </row>
  </sheetData>
  <mergeCells count="36">
    <mergeCell ref="A7:A9"/>
    <mergeCell ref="B7:B9"/>
    <mergeCell ref="C7:L7"/>
    <mergeCell ref="M7:M9"/>
    <mergeCell ref="N7:N9"/>
    <mergeCell ref="A1:N1"/>
    <mergeCell ref="A2:N2"/>
    <mergeCell ref="A3:N3"/>
    <mergeCell ref="A4:N4"/>
    <mergeCell ref="A5:N5"/>
    <mergeCell ref="A37:A39"/>
    <mergeCell ref="N37:N39"/>
    <mergeCell ref="A40:A42"/>
    <mergeCell ref="N40:N42"/>
    <mergeCell ref="A46:A48"/>
    <mergeCell ref="N46:N48"/>
    <mergeCell ref="A43:A45"/>
    <mergeCell ref="N43:N45"/>
    <mergeCell ref="A28:A30"/>
    <mergeCell ref="N28:N30"/>
    <mergeCell ref="A31:A33"/>
    <mergeCell ref="N31:N33"/>
    <mergeCell ref="A34:A36"/>
    <mergeCell ref="N34:N36"/>
    <mergeCell ref="A19:A21"/>
    <mergeCell ref="N19:N21"/>
    <mergeCell ref="A22:A24"/>
    <mergeCell ref="N22:N24"/>
    <mergeCell ref="A25:A27"/>
    <mergeCell ref="N25:N27"/>
    <mergeCell ref="A10:A12"/>
    <mergeCell ref="N10:N12"/>
    <mergeCell ref="A13:A15"/>
    <mergeCell ref="N13:N15"/>
    <mergeCell ref="A16:A18"/>
    <mergeCell ref="N16:N18"/>
  </mergeCells>
  <printOptions horizontalCentered="1" verticalCentered="1"/>
  <pageMargins left="0" right="0" top="0" bottom="0" header="0.31496062992125984" footer="0.31496062992125984"/>
  <pageSetup paperSize="9" scale="8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N49"/>
  <sheetViews>
    <sheetView view="pageBreakPreview" zoomScaleNormal="100" zoomScaleSheetLayoutView="100" workbookViewId="0">
      <selection activeCell="Q27" sqref="Q27"/>
    </sheetView>
  </sheetViews>
  <sheetFormatPr defaultRowHeight="12.75"/>
  <cols>
    <col min="1" max="1" width="20.7109375" customWidth="1"/>
    <col min="2" max="2" width="12.7109375" customWidth="1"/>
    <col min="3" max="3" width="11.7109375" style="64" customWidth="1"/>
    <col min="4" max="12" width="10.7109375" customWidth="1"/>
    <col min="13" max="13" width="12.7109375" customWidth="1"/>
    <col min="14" max="14" width="20.7109375" customWidth="1"/>
    <col min="15" max="15" width="16" customWidth="1"/>
    <col min="16" max="16" width="1.28515625" customWidth="1"/>
  </cols>
  <sheetData>
    <row r="1" spans="1:14" s="28" customFormat="1" ht="14.25" customHeight="1">
      <c r="A1" s="424"/>
      <c r="B1" s="424"/>
      <c r="C1" s="424"/>
      <c r="D1" s="424"/>
      <c r="E1" s="424"/>
      <c r="F1" s="424"/>
      <c r="G1" s="424"/>
      <c r="H1" s="424"/>
      <c r="I1" s="424"/>
      <c r="J1" s="424"/>
      <c r="K1" s="424"/>
      <c r="L1" s="424"/>
      <c r="M1" s="424"/>
      <c r="N1" s="424"/>
    </row>
    <row r="2" spans="1:14" s="64" customFormat="1" ht="18">
      <c r="A2" s="407" t="s">
        <v>79</v>
      </c>
      <c r="B2" s="407"/>
      <c r="C2" s="407"/>
      <c r="D2" s="407"/>
      <c r="E2" s="407"/>
      <c r="F2" s="407"/>
      <c r="G2" s="407"/>
      <c r="H2" s="407"/>
      <c r="I2" s="407"/>
      <c r="J2" s="407"/>
      <c r="K2" s="407"/>
      <c r="L2" s="407"/>
      <c r="M2" s="407"/>
      <c r="N2" s="407"/>
    </row>
    <row r="3" spans="1:14" s="64" customFormat="1" ht="15.75">
      <c r="A3" s="408" t="s">
        <v>180</v>
      </c>
      <c r="B3" s="408"/>
      <c r="C3" s="408"/>
      <c r="D3" s="408"/>
      <c r="E3" s="408"/>
      <c r="F3" s="408"/>
      <c r="G3" s="408"/>
      <c r="H3" s="408"/>
      <c r="I3" s="408"/>
      <c r="J3" s="408"/>
      <c r="K3" s="408"/>
      <c r="L3" s="408"/>
      <c r="M3" s="408"/>
      <c r="N3" s="408"/>
    </row>
    <row r="4" spans="1:14" s="64" customFormat="1" ht="15.75">
      <c r="A4" s="409">
        <v>2022</v>
      </c>
      <c r="B4" s="409"/>
      <c r="C4" s="409"/>
      <c r="D4" s="409"/>
      <c r="E4" s="409"/>
      <c r="F4" s="409"/>
      <c r="G4" s="409"/>
      <c r="H4" s="409"/>
      <c r="I4" s="409"/>
      <c r="J4" s="409"/>
      <c r="K4" s="409"/>
      <c r="L4" s="409"/>
      <c r="M4" s="409"/>
      <c r="N4" s="409"/>
    </row>
    <row r="5" spans="1:14" s="64" customFormat="1" ht="15.75">
      <c r="A5" s="410" t="s">
        <v>256</v>
      </c>
      <c r="B5" s="410"/>
      <c r="C5" s="410"/>
      <c r="D5" s="410"/>
      <c r="E5" s="410"/>
      <c r="F5" s="410"/>
      <c r="G5" s="410"/>
      <c r="H5" s="410"/>
      <c r="I5" s="410"/>
      <c r="J5" s="410"/>
      <c r="K5" s="410"/>
      <c r="L5" s="410"/>
      <c r="M5" s="410"/>
      <c r="N5" s="410"/>
    </row>
    <row r="6" spans="1:14" s="64" customFormat="1" ht="15.75">
      <c r="A6" s="1" t="s">
        <v>245</v>
      </c>
      <c r="B6" s="65"/>
      <c r="C6" s="65"/>
      <c r="D6" s="65"/>
      <c r="E6" s="65"/>
      <c r="F6" s="65"/>
      <c r="G6" s="65"/>
      <c r="H6" s="65"/>
      <c r="I6" s="65"/>
      <c r="J6" s="65"/>
      <c r="K6" s="65"/>
      <c r="L6" s="31"/>
      <c r="M6" s="65"/>
      <c r="N6" s="30" t="s">
        <v>238</v>
      </c>
    </row>
    <row r="7" spans="1:14" s="64" customFormat="1" ht="15.75">
      <c r="A7" s="411" t="s">
        <v>80</v>
      </c>
      <c r="B7" s="411" t="s">
        <v>118</v>
      </c>
      <c r="C7" s="475" t="s">
        <v>120</v>
      </c>
      <c r="D7" s="475"/>
      <c r="E7" s="475"/>
      <c r="F7" s="475"/>
      <c r="G7" s="475"/>
      <c r="H7" s="475"/>
      <c r="I7" s="475"/>
      <c r="J7" s="475"/>
      <c r="K7" s="475"/>
      <c r="L7" s="475"/>
      <c r="M7" s="415" t="s">
        <v>119</v>
      </c>
      <c r="N7" s="415" t="s">
        <v>81</v>
      </c>
    </row>
    <row r="8" spans="1:14" s="66" customFormat="1" ht="30">
      <c r="A8" s="412"/>
      <c r="B8" s="412"/>
      <c r="C8" s="77" t="s">
        <v>179</v>
      </c>
      <c r="D8" s="77" t="s">
        <v>3</v>
      </c>
      <c r="E8" s="77" t="s">
        <v>78</v>
      </c>
      <c r="F8" s="77" t="s">
        <v>77</v>
      </c>
      <c r="G8" s="77" t="s">
        <v>4</v>
      </c>
      <c r="H8" s="77" t="s">
        <v>76</v>
      </c>
      <c r="I8" s="77" t="s">
        <v>5</v>
      </c>
      <c r="J8" s="77" t="s">
        <v>75</v>
      </c>
      <c r="K8" s="77" t="s">
        <v>6</v>
      </c>
      <c r="L8" s="77" t="s">
        <v>7</v>
      </c>
      <c r="M8" s="416"/>
      <c r="N8" s="416"/>
    </row>
    <row r="9" spans="1:14" s="66" customFormat="1" ht="21.6" customHeight="1">
      <c r="A9" s="413"/>
      <c r="B9" s="413"/>
      <c r="C9" s="99" t="s">
        <v>9</v>
      </c>
      <c r="D9" s="76" t="s">
        <v>209</v>
      </c>
      <c r="E9" s="76" t="s">
        <v>208</v>
      </c>
      <c r="F9" s="76" t="s">
        <v>207</v>
      </c>
      <c r="G9" s="76" t="s">
        <v>10</v>
      </c>
      <c r="H9" s="76" t="s">
        <v>205</v>
      </c>
      <c r="I9" s="76" t="s">
        <v>204</v>
      </c>
      <c r="J9" s="76" t="s">
        <v>206</v>
      </c>
      <c r="K9" s="76" t="s">
        <v>11</v>
      </c>
      <c r="L9" s="76" t="s">
        <v>12</v>
      </c>
      <c r="M9" s="417"/>
      <c r="N9" s="417"/>
    </row>
    <row r="10" spans="1:14" s="67" customFormat="1" ht="12.75" customHeight="1">
      <c r="A10" s="476" t="s">
        <v>82</v>
      </c>
      <c r="B10" s="137" t="s">
        <v>14</v>
      </c>
      <c r="C10" s="194">
        <f>SUM(D10:L10)</f>
        <v>363</v>
      </c>
      <c r="D10" s="114">
        <f>SUM('2_1'!D10,'2_2'!D10,'2_3'!D10,'2_4'!D10,'2_5'!D10)</f>
        <v>23</v>
      </c>
      <c r="E10" s="114">
        <f>SUM('2_1'!E10,'2_2'!E10,'2_3'!E10,'2_4'!E10,'2_5'!E10)</f>
        <v>4</v>
      </c>
      <c r="F10" s="114">
        <f>SUM('2_1'!F10,'2_2'!F10,'2_3'!F10,'2_4'!F10,'2_5'!F10)</f>
        <v>15</v>
      </c>
      <c r="G10" s="114">
        <f>SUM('2_1'!G10,'2_2'!G10,'2_3'!G10,'2_4'!G10,'2_5'!G10)</f>
        <v>64</v>
      </c>
      <c r="H10" s="114">
        <f>SUM('2_1'!H10,'2_2'!H10,'2_3'!H10,'2_4'!H10,'2_5'!H10)</f>
        <v>51</v>
      </c>
      <c r="I10" s="114">
        <f>SUM('2_1'!I10,'2_2'!I10,'2_3'!I10,'2_4'!I10,'2_5'!I10)</f>
        <v>107</v>
      </c>
      <c r="J10" s="114">
        <f>SUM('2_1'!J10,'2_2'!J10,'2_3'!J10,'2_4'!J10,'2_5'!J10)</f>
        <v>51</v>
      </c>
      <c r="K10" s="114">
        <f>SUM('2_1'!K10,'2_2'!K10,'2_3'!K10,'2_4'!K10,'2_5'!K10)</f>
        <v>20</v>
      </c>
      <c r="L10" s="114">
        <f>SUM('2_1'!L10,'2_2'!L10,'2_3'!L10,'2_4'!L10,'2_5'!L10)</f>
        <v>28</v>
      </c>
      <c r="M10" s="129" t="s">
        <v>15</v>
      </c>
      <c r="N10" s="478" t="s">
        <v>83</v>
      </c>
    </row>
    <row r="11" spans="1:14" s="67" customFormat="1" ht="12.75" customHeight="1">
      <c r="A11" s="477"/>
      <c r="B11" s="138" t="s">
        <v>17</v>
      </c>
      <c r="C11" s="195">
        <f t="shared" ref="C11:C48" si="0">SUM(D11:L11)</f>
        <v>9485650</v>
      </c>
      <c r="D11" s="116">
        <f>SUM('2_1'!D11,'2_2'!D11,'2_3'!D11,'2_4'!D11,'2_5'!D11)</f>
        <v>105584</v>
      </c>
      <c r="E11" s="116">
        <f>SUM('2_1'!E11,'2_2'!E11,'2_3'!E11,'2_4'!E11,'2_5'!E11)</f>
        <v>788148</v>
      </c>
      <c r="F11" s="116">
        <f>SUM('2_1'!F11,'2_2'!F11,'2_3'!F11,'2_4'!F11,'2_5'!F11)</f>
        <v>876486</v>
      </c>
      <c r="G11" s="116">
        <f>SUM('2_1'!G11,'2_2'!G11,'2_3'!G11,'2_4'!G11,'2_5'!G11)</f>
        <v>37332</v>
      </c>
      <c r="H11" s="116">
        <f>SUM('2_1'!H11,'2_2'!H11,'2_3'!H11,'2_4'!H11,'2_5'!H11)</f>
        <v>1729428</v>
      </c>
      <c r="I11" s="116">
        <f>SUM('2_1'!I11,'2_2'!I11,'2_3'!I11,'2_4'!I11,'2_5'!I11)</f>
        <v>3090113</v>
      </c>
      <c r="J11" s="116">
        <f>SUM('2_1'!J11,'2_2'!J11,'2_3'!J11,'2_4'!J11,'2_5'!J11)</f>
        <v>181533</v>
      </c>
      <c r="K11" s="116">
        <f>SUM('2_1'!K11,'2_2'!K11,'2_3'!K11,'2_4'!K11,'2_5'!K11)</f>
        <v>535211</v>
      </c>
      <c r="L11" s="116">
        <f>SUM('2_1'!L11,'2_2'!L11,'2_3'!L11,'2_4'!L11,'2_5'!L11)</f>
        <v>2141815</v>
      </c>
      <c r="M11" s="130" t="s">
        <v>18</v>
      </c>
      <c r="N11" s="479"/>
    </row>
    <row r="12" spans="1:14" s="67" customFormat="1" ht="12.75" customHeight="1">
      <c r="A12" s="477"/>
      <c r="B12" s="138" t="s">
        <v>19</v>
      </c>
      <c r="C12" s="195">
        <f t="shared" si="0"/>
        <v>5231572</v>
      </c>
      <c r="D12" s="116">
        <f>SUM('2_1'!D12,'2_2'!D12,'2_3'!D12,'2_4'!D12,'2_5'!D12)</f>
        <v>31773</v>
      </c>
      <c r="E12" s="116">
        <f>SUM('2_1'!E12,'2_2'!E12,'2_3'!E12,'2_4'!E12,'2_5'!E12)</f>
        <v>726164</v>
      </c>
      <c r="F12" s="116">
        <f>SUM('2_1'!F12,'2_2'!F12,'2_3'!F12,'2_4'!F12,'2_5'!F12)</f>
        <v>265926</v>
      </c>
      <c r="G12" s="116">
        <f>SUM('2_1'!G12,'2_2'!G12,'2_3'!G12,'2_4'!G12,'2_5'!G12)</f>
        <v>13008</v>
      </c>
      <c r="H12" s="116">
        <f>SUM('2_1'!H12,'2_2'!H12,'2_3'!H12,'2_4'!H12,'2_5'!H12)</f>
        <v>1011022</v>
      </c>
      <c r="I12" s="116">
        <f>SUM('2_1'!I12,'2_2'!I12,'2_3'!I12,'2_4'!I12,'2_5'!I12)</f>
        <v>1483722</v>
      </c>
      <c r="J12" s="116">
        <f>SUM('2_1'!J12,'2_2'!J12,'2_3'!J12,'2_4'!J12,'2_5'!J12)</f>
        <v>90746</v>
      </c>
      <c r="K12" s="116">
        <f>SUM('2_1'!K12,'2_2'!K12,'2_3'!K12,'2_4'!K12,'2_5'!K12)</f>
        <v>259019</v>
      </c>
      <c r="L12" s="116">
        <f>SUM('2_1'!L12,'2_2'!L12,'2_3'!L12,'2_4'!L12,'2_5'!L12)</f>
        <v>1350192</v>
      </c>
      <c r="M12" s="130" t="s">
        <v>20</v>
      </c>
      <c r="N12" s="479"/>
    </row>
    <row r="13" spans="1:14" s="67" customFormat="1" ht="12.75" customHeight="1">
      <c r="A13" s="480" t="s">
        <v>84</v>
      </c>
      <c r="B13" s="139" t="s">
        <v>14</v>
      </c>
      <c r="C13" s="196">
        <f t="shared" si="0"/>
        <v>340</v>
      </c>
      <c r="D13" s="119">
        <f>SUM('2_1'!D13,'2_2'!D13,'2_3'!D13,'2_4'!D13,'2_5'!D13)</f>
        <v>31</v>
      </c>
      <c r="E13" s="119">
        <f>SUM('2_1'!E13,'2_2'!E13,'2_3'!E13,'2_4'!E13,'2_5'!E13)</f>
        <v>4</v>
      </c>
      <c r="F13" s="119">
        <f>SUM('2_1'!F13,'2_2'!F13,'2_3'!F13,'2_4'!F13,'2_5'!F13)</f>
        <v>19</v>
      </c>
      <c r="G13" s="119">
        <f>SUM('2_1'!G13,'2_2'!G13,'2_3'!G13,'2_4'!G13,'2_5'!G13)</f>
        <v>55</v>
      </c>
      <c r="H13" s="119">
        <f>SUM('2_1'!H13,'2_2'!H13,'2_3'!H13,'2_4'!H13,'2_5'!H13)</f>
        <v>44</v>
      </c>
      <c r="I13" s="119">
        <f>SUM('2_1'!I13,'2_2'!I13,'2_3'!I13,'2_4'!I13,'2_5'!I13)</f>
        <v>92</v>
      </c>
      <c r="J13" s="119">
        <f>SUM('2_1'!J13,'2_2'!J13,'2_3'!J13,'2_4'!J13,'2_5'!J13)</f>
        <v>48</v>
      </c>
      <c r="K13" s="119">
        <f>SUM('2_1'!K13,'2_2'!K13,'2_3'!K13,'2_4'!K13,'2_5'!K13)</f>
        <v>17</v>
      </c>
      <c r="L13" s="119">
        <f>SUM('2_1'!L13,'2_2'!L13,'2_3'!L13,'2_4'!L13,'2_5'!L13)</f>
        <v>30</v>
      </c>
      <c r="M13" s="131" t="s">
        <v>15</v>
      </c>
      <c r="N13" s="472" t="s">
        <v>85</v>
      </c>
    </row>
    <row r="14" spans="1:14" s="67" customFormat="1" ht="12.75" customHeight="1">
      <c r="A14" s="480"/>
      <c r="B14" s="139" t="s">
        <v>17</v>
      </c>
      <c r="C14" s="197">
        <f t="shared" si="0"/>
        <v>9382157</v>
      </c>
      <c r="D14" s="121">
        <f>SUM('2_1'!D14,'2_2'!D14,'2_3'!D14,'2_4'!D14,'2_5'!D14)</f>
        <v>76806</v>
      </c>
      <c r="E14" s="121">
        <f>SUM('2_1'!E14,'2_2'!E14,'2_3'!E14,'2_4'!E14,'2_5'!E14)</f>
        <v>788148</v>
      </c>
      <c r="F14" s="121">
        <f>SUM('2_1'!F14,'2_2'!F14,'2_3'!F14,'2_4'!F14,'2_5'!F14)</f>
        <v>1071145</v>
      </c>
      <c r="G14" s="121">
        <f>SUM('2_1'!G14,'2_2'!G14,'2_3'!G14,'2_4'!G14,'2_5'!G14)</f>
        <v>33318</v>
      </c>
      <c r="H14" s="121">
        <f>SUM('2_1'!H14,'2_2'!H14,'2_3'!H14,'2_4'!H14,'2_5'!H14)</f>
        <v>1739414</v>
      </c>
      <c r="I14" s="121">
        <f>SUM('2_1'!I14,'2_2'!I14,'2_3'!I14,'2_4'!I14,'2_5'!I14)</f>
        <v>2755964</v>
      </c>
      <c r="J14" s="121">
        <f>SUM('2_1'!J14,'2_2'!J14,'2_3'!J14,'2_4'!J14,'2_5'!J14)</f>
        <v>130043</v>
      </c>
      <c r="K14" s="121">
        <f>SUM('2_1'!K14,'2_2'!K14,'2_3'!K14,'2_4'!K14,'2_5'!K14)</f>
        <v>688057</v>
      </c>
      <c r="L14" s="121">
        <f>SUM('2_1'!L14,'2_2'!L14,'2_3'!L14,'2_4'!L14,'2_5'!L14)</f>
        <v>2099262</v>
      </c>
      <c r="M14" s="131" t="s">
        <v>18</v>
      </c>
      <c r="N14" s="472"/>
    </row>
    <row r="15" spans="1:14" s="67" customFormat="1" ht="12.75" customHeight="1">
      <c r="A15" s="480"/>
      <c r="B15" s="139" t="s">
        <v>19</v>
      </c>
      <c r="C15" s="197">
        <f t="shared" si="0"/>
        <v>5211590</v>
      </c>
      <c r="D15" s="121">
        <f>SUM('2_1'!D15,'2_2'!D15,'2_3'!D15,'2_4'!D15,'2_5'!D15)</f>
        <v>26073</v>
      </c>
      <c r="E15" s="121">
        <f>SUM('2_1'!E15,'2_2'!E15,'2_3'!E15,'2_4'!E15,'2_5'!E15)</f>
        <v>726164</v>
      </c>
      <c r="F15" s="121">
        <f>SUM('2_1'!F15,'2_2'!F15,'2_3'!F15,'2_4'!F15,'2_5'!F15)</f>
        <v>344594</v>
      </c>
      <c r="G15" s="121">
        <f>SUM('2_1'!G15,'2_2'!G15,'2_3'!G15,'2_4'!G15,'2_5'!G15)</f>
        <v>11418</v>
      </c>
      <c r="H15" s="121">
        <f>SUM('2_1'!H15,'2_2'!H15,'2_3'!H15,'2_4'!H15,'2_5'!H15)</f>
        <v>941498</v>
      </c>
      <c r="I15" s="121">
        <f>SUM('2_1'!I15,'2_2'!I15,'2_3'!I15,'2_4'!I15,'2_5'!I15)</f>
        <v>1418763</v>
      </c>
      <c r="J15" s="121">
        <f>SUM('2_1'!J15,'2_2'!J15,'2_3'!J15,'2_4'!J15,'2_5'!J15)</f>
        <v>69992</v>
      </c>
      <c r="K15" s="121">
        <f>SUM('2_1'!K15,'2_2'!K15,'2_3'!K15,'2_4'!K15,'2_5'!K15)</f>
        <v>390506</v>
      </c>
      <c r="L15" s="121">
        <f>SUM('2_1'!L15,'2_2'!L15,'2_3'!L15,'2_4'!L15,'2_5'!L15)</f>
        <v>1282582</v>
      </c>
      <c r="M15" s="131" t="s">
        <v>20</v>
      </c>
      <c r="N15" s="472"/>
    </row>
    <row r="16" spans="1:14" s="67" customFormat="1" ht="12.75" customHeight="1">
      <c r="A16" s="477" t="s">
        <v>86</v>
      </c>
      <c r="B16" s="140" t="s">
        <v>14</v>
      </c>
      <c r="C16" s="198">
        <f t="shared" si="0"/>
        <v>364</v>
      </c>
      <c r="D16" s="122">
        <f>SUM('2_1'!D16,'2_2'!D16,'2_3'!D16,'2_4'!D16,'2_5'!D16)</f>
        <v>52</v>
      </c>
      <c r="E16" s="122">
        <f>SUM('2_1'!E16,'2_2'!E16,'2_3'!E16,'2_4'!E16,'2_5'!E16)</f>
        <v>4</v>
      </c>
      <c r="F16" s="122">
        <f>SUM('2_1'!F16,'2_2'!F16,'2_3'!F16,'2_4'!F16,'2_5'!F16)</f>
        <v>14</v>
      </c>
      <c r="G16" s="122">
        <f>SUM('2_1'!G16,'2_2'!G16,'2_3'!G16,'2_4'!G16,'2_5'!G16)</f>
        <v>45</v>
      </c>
      <c r="H16" s="122">
        <f>SUM('2_1'!H16,'2_2'!H16,'2_3'!H16,'2_4'!H16,'2_5'!H16)</f>
        <v>50</v>
      </c>
      <c r="I16" s="122">
        <f>SUM('2_1'!I16,'2_2'!I16,'2_3'!I16,'2_4'!I16,'2_5'!I16)</f>
        <v>102</v>
      </c>
      <c r="J16" s="122">
        <f>SUM('2_1'!J16,'2_2'!J16,'2_3'!J16,'2_4'!J16,'2_5'!J16)</f>
        <v>51</v>
      </c>
      <c r="K16" s="122">
        <f>SUM('2_1'!K16,'2_2'!K16,'2_3'!K16,'2_4'!K16,'2_5'!K16)</f>
        <v>12</v>
      </c>
      <c r="L16" s="122">
        <f>SUM('2_1'!L16,'2_2'!L16,'2_3'!L16,'2_4'!L16,'2_5'!L16)</f>
        <v>34</v>
      </c>
      <c r="M16" s="130" t="s">
        <v>15</v>
      </c>
      <c r="N16" s="466" t="s">
        <v>87</v>
      </c>
    </row>
    <row r="17" spans="1:14" s="67" customFormat="1" ht="12.75" customHeight="1">
      <c r="A17" s="477"/>
      <c r="B17" s="138" t="s">
        <v>17</v>
      </c>
      <c r="C17" s="195">
        <f t="shared" si="0"/>
        <v>9175232</v>
      </c>
      <c r="D17" s="116">
        <f>SUM('2_1'!D17,'2_2'!D17,'2_3'!D17,'2_4'!D17,'2_5'!D17)</f>
        <v>127033</v>
      </c>
      <c r="E17" s="116">
        <f>SUM('2_1'!E17,'2_2'!E17,'2_3'!E17,'2_4'!E17,'2_5'!E17)</f>
        <v>788148</v>
      </c>
      <c r="F17" s="116">
        <f>SUM('2_1'!F17,'2_2'!F17,'2_3'!F17,'2_4'!F17,'2_5'!F17)</f>
        <v>814965</v>
      </c>
      <c r="G17" s="116">
        <f>SUM('2_1'!G17,'2_2'!G17,'2_3'!G17,'2_4'!G17,'2_5'!G17)</f>
        <v>28178</v>
      </c>
      <c r="H17" s="116">
        <f>SUM('2_1'!H17,'2_2'!H17,'2_3'!H17,'2_4'!H17,'2_5'!H17)</f>
        <v>1728289</v>
      </c>
      <c r="I17" s="116">
        <f>SUM('2_1'!I17,'2_2'!I17,'2_3'!I17,'2_4'!I17,'2_5'!I17)</f>
        <v>3122349</v>
      </c>
      <c r="J17" s="116">
        <f>SUM('2_1'!J17,'2_2'!J17,'2_3'!J17,'2_4'!J17,'2_5'!J17)</f>
        <v>137427</v>
      </c>
      <c r="K17" s="116">
        <f>SUM('2_1'!K17,'2_2'!K17,'2_3'!K17,'2_4'!K17,'2_5'!K17)</f>
        <v>299056</v>
      </c>
      <c r="L17" s="116">
        <f>SUM('2_1'!L17,'2_2'!L17,'2_3'!L17,'2_4'!L17,'2_5'!L17)</f>
        <v>2129787</v>
      </c>
      <c r="M17" s="130" t="s">
        <v>18</v>
      </c>
      <c r="N17" s="466"/>
    </row>
    <row r="18" spans="1:14" s="67" customFormat="1" ht="12.75" customHeight="1" thickBot="1">
      <c r="A18" s="481"/>
      <c r="B18" s="141" t="s">
        <v>19</v>
      </c>
      <c r="C18" s="199">
        <f t="shared" si="0"/>
        <v>5081453</v>
      </c>
      <c r="D18" s="123">
        <f>SUM('2_1'!D18,'2_2'!D18,'2_3'!D18,'2_4'!D18,'2_5'!D18)</f>
        <v>54492</v>
      </c>
      <c r="E18" s="123">
        <f>SUM('2_1'!E18,'2_2'!E18,'2_3'!E18,'2_4'!E18,'2_5'!E18)</f>
        <v>726164</v>
      </c>
      <c r="F18" s="123">
        <f>SUM('2_1'!F18,'2_2'!F18,'2_3'!F18,'2_4'!F18,'2_5'!F18)</f>
        <v>260150</v>
      </c>
      <c r="G18" s="123">
        <f>SUM('2_1'!G18,'2_2'!G18,'2_3'!G18,'2_4'!G18,'2_5'!G18)</f>
        <v>9497</v>
      </c>
      <c r="H18" s="123">
        <f>SUM('2_1'!H18,'2_2'!H18,'2_3'!H18,'2_4'!H18,'2_5'!H18)</f>
        <v>987841</v>
      </c>
      <c r="I18" s="123">
        <f>SUM('2_1'!I18,'2_2'!I18,'2_3'!I18,'2_4'!I18,'2_5'!I18)</f>
        <v>1541478</v>
      </c>
      <c r="J18" s="123">
        <f>SUM('2_1'!J18,'2_2'!J18,'2_3'!J18,'2_4'!J18,'2_5'!J18)</f>
        <v>67537</v>
      </c>
      <c r="K18" s="123">
        <f>SUM('2_1'!K18,'2_2'!K18,'2_3'!K18,'2_4'!K18,'2_5'!K18)</f>
        <v>147687</v>
      </c>
      <c r="L18" s="123">
        <f>SUM('2_1'!L18,'2_2'!L18,'2_3'!L18,'2_4'!L18,'2_5'!L18)</f>
        <v>1286607</v>
      </c>
      <c r="M18" s="132" t="s">
        <v>20</v>
      </c>
      <c r="N18" s="467"/>
    </row>
    <row r="19" spans="1:14" s="67" customFormat="1" ht="12.75" customHeight="1" thickBot="1">
      <c r="A19" s="469" t="s">
        <v>88</v>
      </c>
      <c r="B19" s="142" t="s">
        <v>14</v>
      </c>
      <c r="C19" s="200">
        <f t="shared" si="0"/>
        <v>398</v>
      </c>
      <c r="D19" s="125">
        <f>SUM('2_1'!D19,'2_2'!D19,'2_3'!D19,'2_4'!D19,'2_5'!D19)</f>
        <v>43</v>
      </c>
      <c r="E19" s="125">
        <f>SUM('2_1'!E19,'2_2'!E19,'2_3'!E19,'2_4'!E19,'2_5'!E19)</f>
        <v>3</v>
      </c>
      <c r="F19" s="125">
        <f>SUM('2_1'!F19,'2_2'!F19,'2_3'!F19,'2_4'!F19,'2_5'!F19)</f>
        <v>21</v>
      </c>
      <c r="G19" s="125">
        <f>SUM('2_1'!G19,'2_2'!G19,'2_3'!G19,'2_4'!G19,'2_5'!G19)</f>
        <v>85</v>
      </c>
      <c r="H19" s="125">
        <f>SUM('2_1'!H19,'2_2'!H19,'2_3'!H19,'2_4'!H19,'2_5'!H19)</f>
        <v>52</v>
      </c>
      <c r="I19" s="125">
        <f>SUM('2_1'!I19,'2_2'!I19,'2_3'!I19,'2_4'!I19,'2_5'!I19)</f>
        <v>98</v>
      </c>
      <c r="J19" s="125">
        <f>SUM('2_1'!J19,'2_2'!J19,'2_3'!J19,'2_4'!J19,'2_5'!J19)</f>
        <v>46</v>
      </c>
      <c r="K19" s="125">
        <f>SUM('2_1'!K19,'2_2'!K19,'2_3'!K19,'2_4'!K19,'2_5'!K19)</f>
        <v>25</v>
      </c>
      <c r="L19" s="125">
        <f>SUM('2_1'!L19,'2_2'!L19,'2_3'!L19,'2_4'!L19,'2_5'!L19)</f>
        <v>25</v>
      </c>
      <c r="M19" s="133" t="s">
        <v>15</v>
      </c>
      <c r="N19" s="471" t="s">
        <v>89</v>
      </c>
    </row>
    <row r="20" spans="1:14" s="67" customFormat="1" ht="12.75" customHeight="1" thickBot="1">
      <c r="A20" s="469"/>
      <c r="B20" s="142" t="s">
        <v>17</v>
      </c>
      <c r="C20" s="197">
        <f t="shared" si="0"/>
        <v>9894891</v>
      </c>
      <c r="D20" s="121">
        <f>SUM('2_1'!D20,'2_2'!D20,'2_3'!D20,'2_4'!D20,'2_5'!D20)</f>
        <v>114886</v>
      </c>
      <c r="E20" s="121">
        <f>SUM('2_1'!E20,'2_2'!E20,'2_3'!E20,'2_4'!E20,'2_5'!E20)</f>
        <v>515910</v>
      </c>
      <c r="F20" s="121">
        <f>SUM('2_1'!F20,'2_2'!F20,'2_3'!F20,'2_4'!F20,'2_5'!F20)</f>
        <v>1181997</v>
      </c>
      <c r="G20" s="121">
        <f>SUM('2_1'!G20,'2_2'!G20,'2_3'!G20,'2_4'!G20,'2_5'!G20)</f>
        <v>57210</v>
      </c>
      <c r="H20" s="121">
        <f>SUM('2_1'!H20,'2_2'!H20,'2_3'!H20,'2_4'!H20,'2_5'!H20)</f>
        <v>1989913</v>
      </c>
      <c r="I20" s="121">
        <f>SUM('2_1'!I20,'2_2'!I20,'2_3'!I20,'2_4'!I20,'2_5'!I20)</f>
        <v>2898731</v>
      </c>
      <c r="J20" s="121">
        <f>SUM('2_1'!J20,'2_2'!J20,'2_3'!J20,'2_4'!J20,'2_5'!J20)</f>
        <v>157824</v>
      </c>
      <c r="K20" s="121">
        <f>SUM('2_1'!K20,'2_2'!K20,'2_3'!K20,'2_4'!K20,'2_5'!K20)</f>
        <v>1066324</v>
      </c>
      <c r="L20" s="121">
        <f>SUM('2_1'!L20,'2_2'!L20,'2_3'!L20,'2_4'!L20,'2_5'!L20)</f>
        <v>1912096</v>
      </c>
      <c r="M20" s="133" t="s">
        <v>18</v>
      </c>
      <c r="N20" s="472"/>
    </row>
    <row r="21" spans="1:14" s="67" customFormat="1" ht="12.75" customHeight="1" thickBot="1">
      <c r="A21" s="469"/>
      <c r="B21" s="142" t="s">
        <v>19</v>
      </c>
      <c r="C21" s="197">
        <f t="shared" si="0"/>
        <v>5438611</v>
      </c>
      <c r="D21" s="121">
        <f>SUM('2_1'!D21,'2_2'!D21,'2_3'!D21,'2_4'!D21,'2_5'!D21)</f>
        <v>37863</v>
      </c>
      <c r="E21" s="121">
        <f>SUM('2_1'!E21,'2_2'!E21,'2_3'!E21,'2_4'!E21,'2_5'!E21)</f>
        <v>514794</v>
      </c>
      <c r="F21" s="121">
        <f>SUM('2_1'!F21,'2_2'!F21,'2_3'!F21,'2_4'!F21,'2_5'!F21)</f>
        <v>385347</v>
      </c>
      <c r="G21" s="121">
        <f>SUM('2_1'!G21,'2_2'!G21,'2_3'!G21,'2_4'!G21,'2_5'!G21)</f>
        <v>21881</v>
      </c>
      <c r="H21" s="121">
        <f>SUM('2_1'!H21,'2_2'!H21,'2_3'!H21,'2_4'!H21,'2_5'!H21)</f>
        <v>1138785</v>
      </c>
      <c r="I21" s="121">
        <f>SUM('2_1'!I21,'2_2'!I21,'2_3'!I21,'2_4'!I21,'2_5'!I21)</f>
        <v>1484208</v>
      </c>
      <c r="J21" s="121">
        <f>SUM('2_1'!J21,'2_2'!J21,'2_3'!J21,'2_4'!J21,'2_5'!J21)</f>
        <v>80272</v>
      </c>
      <c r="K21" s="121">
        <f>SUM('2_1'!K21,'2_2'!K21,'2_3'!K21,'2_4'!K21,'2_5'!K21)</f>
        <v>588210</v>
      </c>
      <c r="L21" s="121">
        <f>SUM('2_1'!L21,'2_2'!L21,'2_3'!L21,'2_4'!L21,'2_5'!L21)</f>
        <v>1187251</v>
      </c>
      <c r="M21" s="133" t="s">
        <v>20</v>
      </c>
      <c r="N21" s="474"/>
    </row>
    <row r="22" spans="1:14" s="67" customFormat="1" ht="12.75" customHeight="1" thickBot="1">
      <c r="A22" s="464" t="s">
        <v>90</v>
      </c>
      <c r="B22" s="137" t="s">
        <v>14</v>
      </c>
      <c r="C22" s="198">
        <f t="shared" si="0"/>
        <v>353</v>
      </c>
      <c r="D22" s="122">
        <f>SUM('2_1'!D22,'2_2'!D22,'2_3'!D22,'2_4'!D22,'2_5'!D22)</f>
        <v>35</v>
      </c>
      <c r="E22" s="122">
        <f>SUM('2_1'!E22,'2_2'!E22,'2_3'!E22,'2_4'!E22,'2_5'!E22)</f>
        <v>0</v>
      </c>
      <c r="F22" s="122">
        <f>SUM('2_1'!F22,'2_2'!F22,'2_3'!F22,'2_4'!F22,'2_5'!F22)</f>
        <v>23</v>
      </c>
      <c r="G22" s="122">
        <f>SUM('2_1'!G22,'2_2'!G22,'2_3'!G22,'2_4'!G22,'2_5'!G22)</f>
        <v>52</v>
      </c>
      <c r="H22" s="122">
        <f>SUM('2_1'!H22,'2_2'!H22,'2_3'!H22,'2_4'!H22,'2_5'!H22)</f>
        <v>49</v>
      </c>
      <c r="I22" s="122">
        <f>SUM('2_1'!I22,'2_2'!I22,'2_3'!I22,'2_4'!I22,'2_5'!I22)</f>
        <v>111</v>
      </c>
      <c r="J22" s="122">
        <f>SUM('2_1'!J22,'2_2'!J22,'2_3'!J22,'2_4'!J22,'2_5'!J22)</f>
        <v>37</v>
      </c>
      <c r="K22" s="122">
        <f>SUM('2_1'!K22,'2_2'!K22,'2_3'!K22,'2_4'!K22,'2_5'!K22)</f>
        <v>18</v>
      </c>
      <c r="L22" s="122">
        <f>SUM('2_1'!L22,'2_2'!L22,'2_3'!L22,'2_4'!L22,'2_5'!L22)</f>
        <v>28</v>
      </c>
      <c r="M22" s="134" t="s">
        <v>15</v>
      </c>
      <c r="N22" s="465" t="s">
        <v>91</v>
      </c>
    </row>
    <row r="23" spans="1:14" s="67" customFormat="1" ht="12.75" customHeight="1" thickBot="1">
      <c r="A23" s="464"/>
      <c r="B23" s="143" t="s">
        <v>17</v>
      </c>
      <c r="C23" s="195">
        <f t="shared" si="0"/>
        <v>9950334</v>
      </c>
      <c r="D23" s="116">
        <f>SUM('2_1'!D23,'2_2'!D23,'2_3'!D23,'2_4'!D23,'2_5'!D23)</f>
        <v>792479</v>
      </c>
      <c r="E23" s="116">
        <f>SUM('2_1'!E23,'2_2'!E23,'2_3'!E23,'2_4'!E23,'2_5'!E23)</f>
        <v>0</v>
      </c>
      <c r="F23" s="116">
        <f>SUM('2_1'!F23,'2_2'!F23,'2_3'!F23,'2_4'!F23,'2_5'!F23)</f>
        <v>1262462</v>
      </c>
      <c r="G23" s="116">
        <f>SUM('2_1'!G23,'2_2'!G23,'2_3'!G23,'2_4'!G23,'2_5'!G23)</f>
        <v>35293</v>
      </c>
      <c r="H23" s="116">
        <f>SUM('2_1'!H23,'2_2'!H23,'2_3'!H23,'2_4'!H23,'2_5'!H23)</f>
        <v>1691604</v>
      </c>
      <c r="I23" s="116">
        <f>SUM('2_1'!I23,'2_2'!I23,'2_3'!I23,'2_4'!I23,'2_5'!I23)</f>
        <v>3215204</v>
      </c>
      <c r="J23" s="116">
        <f>SUM('2_1'!J23,'2_2'!J23,'2_3'!J23,'2_4'!J23,'2_5'!J23)</f>
        <v>101665</v>
      </c>
      <c r="K23" s="116">
        <f>SUM('2_1'!K23,'2_2'!K23,'2_3'!K23,'2_4'!K23,'2_5'!K23)</f>
        <v>753616</v>
      </c>
      <c r="L23" s="116">
        <f>SUM('2_1'!L23,'2_2'!L23,'2_3'!L23,'2_4'!L23,'2_5'!L23)</f>
        <v>2098011</v>
      </c>
      <c r="M23" s="134" t="s">
        <v>18</v>
      </c>
      <c r="N23" s="466"/>
    </row>
    <row r="24" spans="1:14" s="67" customFormat="1" ht="12.75" customHeight="1" thickBot="1">
      <c r="A24" s="464"/>
      <c r="B24" s="143" t="s">
        <v>19</v>
      </c>
      <c r="C24" s="199">
        <f t="shared" si="0"/>
        <v>5517852</v>
      </c>
      <c r="D24" s="123">
        <f>SUM('2_1'!D24,'2_2'!D24,'2_3'!D24,'2_4'!D24,'2_5'!D24)</f>
        <v>723056</v>
      </c>
      <c r="E24" s="123">
        <f>SUM('2_1'!E24,'2_2'!E24,'2_3'!E24,'2_4'!E24,'2_5'!E24)</f>
        <v>0</v>
      </c>
      <c r="F24" s="123">
        <f>SUM('2_1'!F24,'2_2'!F24,'2_3'!F24,'2_4'!F24,'2_5'!F24)</f>
        <v>397368</v>
      </c>
      <c r="G24" s="123">
        <f>SUM('2_1'!G24,'2_2'!G24,'2_3'!G24,'2_4'!G24,'2_5'!G24)</f>
        <v>13207</v>
      </c>
      <c r="H24" s="123">
        <f>SUM('2_1'!H24,'2_2'!H24,'2_3'!H24,'2_4'!H24,'2_5'!H24)</f>
        <v>951334</v>
      </c>
      <c r="I24" s="123">
        <f>SUM('2_1'!I24,'2_2'!I24,'2_3'!I24,'2_4'!I24,'2_5'!I24)</f>
        <v>1655655</v>
      </c>
      <c r="J24" s="123">
        <f>SUM('2_1'!J24,'2_2'!J24,'2_3'!J24,'2_4'!J24,'2_5'!J24)</f>
        <v>52473</v>
      </c>
      <c r="K24" s="123">
        <f>SUM('2_1'!K24,'2_2'!K24,'2_3'!K24,'2_4'!K24,'2_5'!K24)</f>
        <v>434965</v>
      </c>
      <c r="L24" s="123">
        <f>SUM('2_1'!L24,'2_2'!L24,'2_3'!L24,'2_4'!L24,'2_5'!L24)</f>
        <v>1289794</v>
      </c>
      <c r="M24" s="134" t="s">
        <v>20</v>
      </c>
      <c r="N24" s="467"/>
    </row>
    <row r="25" spans="1:14" s="67" customFormat="1" ht="12.75" customHeight="1" thickBot="1">
      <c r="A25" s="469" t="s">
        <v>92</v>
      </c>
      <c r="B25" s="142" t="s">
        <v>14</v>
      </c>
      <c r="C25" s="196">
        <f t="shared" si="0"/>
        <v>416</v>
      </c>
      <c r="D25" s="119">
        <f>SUM('2_1'!D25,'2_2'!D25,'2_3'!D25,'2_4'!D25,'2_5'!D25)</f>
        <v>46</v>
      </c>
      <c r="E25" s="119">
        <f>SUM('2_1'!E25,'2_2'!E25,'2_3'!E25,'2_4'!E25,'2_5'!E25)</f>
        <v>0</v>
      </c>
      <c r="F25" s="119">
        <f>SUM('2_1'!F25,'2_2'!F25,'2_3'!F25,'2_4'!F25,'2_5'!F25)</f>
        <v>15</v>
      </c>
      <c r="G25" s="119">
        <f>SUM('2_1'!G25,'2_2'!G25,'2_3'!G25,'2_4'!G25,'2_5'!G25)</f>
        <v>101</v>
      </c>
      <c r="H25" s="119">
        <f>SUM('2_1'!H25,'2_2'!H25,'2_3'!H25,'2_4'!H25,'2_5'!H25)</f>
        <v>53</v>
      </c>
      <c r="I25" s="119">
        <f>SUM('2_1'!I25,'2_2'!I25,'2_3'!I25,'2_4'!I25,'2_5'!I25)</f>
        <v>111</v>
      </c>
      <c r="J25" s="119">
        <f>SUM('2_1'!J25,'2_2'!J25,'2_3'!J25,'2_4'!J25,'2_5'!J25)</f>
        <v>50</v>
      </c>
      <c r="K25" s="119">
        <f>SUM('2_1'!K25,'2_2'!K25,'2_3'!K25,'2_4'!K25,'2_5'!K25)</f>
        <v>21</v>
      </c>
      <c r="L25" s="119">
        <f>SUM('2_1'!L25,'2_2'!L25,'2_3'!L25,'2_4'!L25,'2_5'!L25)</f>
        <v>19</v>
      </c>
      <c r="M25" s="133" t="s">
        <v>15</v>
      </c>
      <c r="N25" s="471" t="s">
        <v>93</v>
      </c>
    </row>
    <row r="26" spans="1:14" s="67" customFormat="1" ht="12.75" customHeight="1" thickBot="1">
      <c r="A26" s="469"/>
      <c r="B26" s="142" t="s">
        <v>17</v>
      </c>
      <c r="C26" s="197">
        <f t="shared" si="0"/>
        <v>9782128</v>
      </c>
      <c r="D26" s="121">
        <f>SUM('2_1'!D26,'2_2'!D26,'2_3'!D26,'2_4'!D26,'2_5'!D26)</f>
        <v>591948</v>
      </c>
      <c r="E26" s="121">
        <f>SUM('2_1'!E26,'2_2'!E26,'2_3'!E26,'2_4'!E26,'2_5'!E26)</f>
        <v>0</v>
      </c>
      <c r="F26" s="121">
        <f>SUM('2_1'!F26,'2_2'!F26,'2_3'!F26,'2_4'!F26,'2_5'!F26)</f>
        <v>914439</v>
      </c>
      <c r="G26" s="121">
        <f>SUM('2_1'!G26,'2_2'!G26,'2_3'!G26,'2_4'!G26,'2_5'!G26)</f>
        <v>62750</v>
      </c>
      <c r="H26" s="121">
        <f>SUM('2_1'!H26,'2_2'!H26,'2_3'!H26,'2_4'!H26,'2_5'!H26)</f>
        <v>2007774</v>
      </c>
      <c r="I26" s="121">
        <f>SUM('2_1'!I26,'2_2'!I26,'2_3'!I26,'2_4'!I26,'2_5'!I26)</f>
        <v>3733383</v>
      </c>
      <c r="J26" s="121">
        <f>SUM('2_1'!J26,'2_2'!J26,'2_3'!J26,'2_4'!J26,'2_5'!J26)</f>
        <v>104636</v>
      </c>
      <c r="K26" s="121">
        <f>SUM('2_1'!K26,'2_2'!K26,'2_3'!K26,'2_4'!K26,'2_5'!K26)</f>
        <v>992666</v>
      </c>
      <c r="L26" s="121">
        <f>SUM('2_1'!L26,'2_2'!L26,'2_3'!L26,'2_4'!L26,'2_5'!L26)</f>
        <v>1374532</v>
      </c>
      <c r="M26" s="133" t="s">
        <v>18</v>
      </c>
      <c r="N26" s="472"/>
    </row>
    <row r="27" spans="1:14" s="67" customFormat="1" ht="12.75" customHeight="1" thickBot="1">
      <c r="A27" s="469"/>
      <c r="B27" s="142" t="s">
        <v>19</v>
      </c>
      <c r="C27" s="197">
        <f t="shared" si="0"/>
        <v>5513082</v>
      </c>
      <c r="D27" s="121">
        <f>SUM('2_1'!D27,'2_2'!D27,'2_3'!D27,'2_4'!D27,'2_5'!D27)</f>
        <v>543840</v>
      </c>
      <c r="E27" s="121">
        <f>SUM('2_1'!E27,'2_2'!E27,'2_3'!E27,'2_4'!E27,'2_5'!E27)</f>
        <v>0</v>
      </c>
      <c r="F27" s="121">
        <f>SUM('2_1'!F27,'2_2'!F27,'2_3'!F27,'2_4'!F27,'2_5'!F27)</f>
        <v>312823</v>
      </c>
      <c r="G27" s="121">
        <f>SUM('2_1'!G27,'2_2'!G27,'2_3'!G27,'2_4'!G27,'2_5'!G27)</f>
        <v>23565</v>
      </c>
      <c r="H27" s="121">
        <f>SUM('2_1'!H27,'2_2'!H27,'2_3'!H27,'2_4'!H27,'2_5'!H27)</f>
        <v>1152364</v>
      </c>
      <c r="I27" s="121">
        <f>SUM('2_1'!I27,'2_2'!I27,'2_3'!I27,'2_4'!I27,'2_5'!I27)</f>
        <v>2014537</v>
      </c>
      <c r="J27" s="121">
        <f>SUM('2_1'!J27,'2_2'!J27,'2_3'!J27,'2_4'!J27,'2_5'!J27)</f>
        <v>48862</v>
      </c>
      <c r="K27" s="121">
        <f>SUM('2_1'!K27,'2_2'!K27,'2_3'!K27,'2_4'!K27,'2_5'!K27)</f>
        <v>550029</v>
      </c>
      <c r="L27" s="121">
        <f>SUM('2_1'!L27,'2_2'!L27,'2_3'!L27,'2_4'!L27,'2_5'!L27)</f>
        <v>867062</v>
      </c>
      <c r="M27" s="133" t="s">
        <v>20</v>
      </c>
      <c r="N27" s="474"/>
    </row>
    <row r="28" spans="1:14" s="67" customFormat="1" ht="12.75" customHeight="1" thickBot="1">
      <c r="A28" s="464" t="s">
        <v>94</v>
      </c>
      <c r="B28" s="137" t="s">
        <v>14</v>
      </c>
      <c r="C28" s="198">
        <f t="shared" si="0"/>
        <v>370</v>
      </c>
      <c r="D28" s="122">
        <f>SUM('2_1'!D28,'2_2'!D28,'2_3'!D28,'2_4'!D28,'2_5'!D28)</f>
        <v>32</v>
      </c>
      <c r="E28" s="122">
        <f>SUM('2_1'!E28,'2_2'!E28,'2_3'!E28,'2_4'!E28,'2_5'!E28)</f>
        <v>0</v>
      </c>
      <c r="F28" s="122">
        <f>SUM('2_1'!F28,'2_2'!F28,'2_3'!F28,'2_4'!F28,'2_5'!F28)</f>
        <v>16</v>
      </c>
      <c r="G28" s="122">
        <f>SUM('2_1'!G28,'2_2'!G28,'2_3'!G28,'2_4'!G28,'2_5'!G28)</f>
        <v>92</v>
      </c>
      <c r="H28" s="122">
        <f>SUM('2_1'!H28,'2_2'!H28,'2_3'!H28,'2_4'!H28,'2_5'!H28)</f>
        <v>33</v>
      </c>
      <c r="I28" s="122">
        <f>SUM('2_1'!I28,'2_2'!I28,'2_3'!I28,'2_4'!I28,'2_5'!I28)</f>
        <v>101</v>
      </c>
      <c r="J28" s="122">
        <f>SUM('2_1'!J28,'2_2'!J28,'2_3'!J28,'2_4'!J28,'2_5'!J28)</f>
        <v>43</v>
      </c>
      <c r="K28" s="122">
        <f>SUM('2_1'!K28,'2_2'!K28,'2_3'!K28,'2_4'!K28,'2_5'!K28)</f>
        <v>20</v>
      </c>
      <c r="L28" s="122">
        <f>SUM('2_1'!L28,'2_2'!L28,'2_3'!L28,'2_4'!L28,'2_5'!L28)</f>
        <v>33</v>
      </c>
      <c r="M28" s="134" t="s">
        <v>15</v>
      </c>
      <c r="N28" s="465" t="s">
        <v>95</v>
      </c>
    </row>
    <row r="29" spans="1:14" s="67" customFormat="1" ht="12.75" customHeight="1" thickBot="1">
      <c r="A29" s="464"/>
      <c r="B29" s="143" t="s">
        <v>17</v>
      </c>
      <c r="C29" s="195">
        <f t="shared" si="0"/>
        <v>8610602</v>
      </c>
      <c r="D29" s="116">
        <f>SUM('2_1'!D29,'2_2'!D29,'2_3'!D29,'2_4'!D29,'2_5'!D29)</f>
        <v>158444</v>
      </c>
      <c r="E29" s="116">
        <f>SUM('2_1'!E29,'2_2'!E29,'2_3'!E29,'2_4'!E29,'2_5'!E29)</f>
        <v>0</v>
      </c>
      <c r="F29" s="116">
        <f>SUM('2_1'!F29,'2_2'!F29,'2_3'!F29,'2_4'!F29,'2_5'!F29)</f>
        <v>951202</v>
      </c>
      <c r="G29" s="116">
        <f>SUM('2_1'!G29,'2_2'!G29,'2_3'!G29,'2_4'!G29,'2_5'!G29)</f>
        <v>51855</v>
      </c>
      <c r="H29" s="116">
        <f>SUM('2_1'!H29,'2_2'!H29,'2_3'!H29,'2_4'!H29,'2_5'!H29)</f>
        <v>1348886</v>
      </c>
      <c r="I29" s="116">
        <f>SUM('2_1'!I29,'2_2'!I29,'2_3'!I29,'2_4'!I29,'2_5'!I29)</f>
        <v>3289732</v>
      </c>
      <c r="J29" s="116">
        <f>SUM('2_1'!J29,'2_2'!J29,'2_3'!J29,'2_4'!J29,'2_5'!J29)</f>
        <v>109863</v>
      </c>
      <c r="K29" s="116">
        <f>SUM('2_1'!K29,'2_2'!K29,'2_3'!K29,'2_4'!K29,'2_5'!K29)</f>
        <v>730837</v>
      </c>
      <c r="L29" s="116">
        <f>SUM('2_1'!L29,'2_2'!L29,'2_3'!L29,'2_4'!L29,'2_5'!L29)</f>
        <v>1969783</v>
      </c>
      <c r="M29" s="134" t="s">
        <v>18</v>
      </c>
      <c r="N29" s="466"/>
    </row>
    <row r="30" spans="1:14" s="67" customFormat="1" ht="12.75" customHeight="1" thickBot="1">
      <c r="A30" s="464"/>
      <c r="B30" s="143" t="s">
        <v>19</v>
      </c>
      <c r="C30" s="199">
        <f t="shared" si="0"/>
        <v>4325681</v>
      </c>
      <c r="D30" s="123">
        <f>SUM('2_1'!D30,'2_2'!D30,'2_3'!D30,'2_4'!D30,'2_5'!D30)</f>
        <v>41129</v>
      </c>
      <c r="E30" s="123">
        <f>SUM('2_1'!E30,'2_2'!E30,'2_3'!E30,'2_4'!E30,'2_5'!E30)</f>
        <v>0</v>
      </c>
      <c r="F30" s="123">
        <f>SUM('2_1'!F30,'2_2'!F30,'2_3'!F30,'2_4'!F30,'2_5'!F30)</f>
        <v>303472</v>
      </c>
      <c r="G30" s="123">
        <f>SUM('2_1'!G30,'2_2'!G30,'2_3'!G30,'2_4'!G30,'2_5'!G30)</f>
        <v>20326</v>
      </c>
      <c r="H30" s="123">
        <f>SUM('2_1'!H30,'2_2'!H30,'2_3'!H30,'2_4'!H30,'2_5'!H30)</f>
        <v>700739</v>
      </c>
      <c r="I30" s="123">
        <f>SUM('2_1'!I30,'2_2'!I30,'2_3'!I30,'2_4'!I30,'2_5'!I30)</f>
        <v>1648539</v>
      </c>
      <c r="J30" s="123">
        <f>SUM('2_1'!J30,'2_2'!J30,'2_3'!J30,'2_4'!J30,'2_5'!J30)</f>
        <v>54273</v>
      </c>
      <c r="K30" s="123">
        <f>SUM('2_1'!K30,'2_2'!K30,'2_3'!K30,'2_4'!K30,'2_5'!K30)</f>
        <v>385201</v>
      </c>
      <c r="L30" s="123">
        <f>SUM('2_1'!L30,'2_2'!L30,'2_3'!L30,'2_4'!L30,'2_5'!L30)</f>
        <v>1172002</v>
      </c>
      <c r="M30" s="134" t="s">
        <v>20</v>
      </c>
      <c r="N30" s="467"/>
    </row>
    <row r="31" spans="1:14" s="67" customFormat="1" ht="12.75" customHeight="1" thickBot="1">
      <c r="A31" s="469" t="s">
        <v>96</v>
      </c>
      <c r="B31" s="142" t="s">
        <v>14</v>
      </c>
      <c r="C31" s="196">
        <f t="shared" si="0"/>
        <v>419</v>
      </c>
      <c r="D31" s="119">
        <f>SUM('2_1'!D31,'2_2'!D31,'2_3'!D31,'2_4'!D31,'2_5'!D31)</f>
        <v>33</v>
      </c>
      <c r="E31" s="119">
        <f>SUM('2_1'!E31,'2_2'!E31,'2_3'!E31,'2_4'!E31,'2_5'!E31)</f>
        <v>0</v>
      </c>
      <c r="F31" s="119">
        <f>SUM('2_1'!F31,'2_2'!F31,'2_3'!F31,'2_4'!F31,'2_5'!F31)</f>
        <v>19</v>
      </c>
      <c r="G31" s="119">
        <f>SUM('2_1'!G31,'2_2'!G31,'2_3'!G31,'2_4'!G31,'2_5'!G31)</f>
        <v>105</v>
      </c>
      <c r="H31" s="119">
        <f>SUM('2_1'!H31,'2_2'!H31,'2_3'!H31,'2_4'!H31,'2_5'!H31)</f>
        <v>52</v>
      </c>
      <c r="I31" s="119">
        <f>SUM('2_1'!I31,'2_2'!I31,'2_3'!I31,'2_4'!I31,'2_5'!I31)</f>
        <v>116</v>
      </c>
      <c r="J31" s="119">
        <f>SUM('2_1'!J31,'2_2'!J31,'2_3'!J31,'2_4'!J31,'2_5'!J31)</f>
        <v>46</v>
      </c>
      <c r="K31" s="119">
        <f>SUM('2_1'!K31,'2_2'!K31,'2_3'!K31,'2_4'!K31,'2_5'!K31)</f>
        <v>15</v>
      </c>
      <c r="L31" s="119">
        <f>SUM('2_1'!L31,'2_2'!L31,'2_3'!L31,'2_4'!L31,'2_5'!L31)</f>
        <v>33</v>
      </c>
      <c r="M31" s="133" t="s">
        <v>15</v>
      </c>
      <c r="N31" s="471" t="s">
        <v>97</v>
      </c>
    </row>
    <row r="32" spans="1:14" s="67" customFormat="1" ht="12.75" customHeight="1" thickBot="1">
      <c r="A32" s="469"/>
      <c r="B32" s="142" t="s">
        <v>17</v>
      </c>
      <c r="C32" s="197">
        <f t="shared" si="0"/>
        <v>9971017</v>
      </c>
      <c r="D32" s="121">
        <f>SUM('2_1'!D32,'2_2'!D32,'2_3'!D32,'2_4'!D32,'2_5'!D32)</f>
        <v>110765</v>
      </c>
      <c r="E32" s="121">
        <f>SUM('2_1'!E32,'2_2'!E32,'2_3'!E32,'2_4'!E32,'2_5'!E32)</f>
        <v>0</v>
      </c>
      <c r="F32" s="121">
        <f>SUM('2_1'!F32,'2_2'!F32,'2_3'!F32,'2_4'!F32,'2_5'!F32)</f>
        <v>1228732</v>
      </c>
      <c r="G32" s="121">
        <f>SUM('2_1'!G32,'2_2'!G32,'2_3'!G32,'2_4'!G32,'2_5'!G32)</f>
        <v>57421</v>
      </c>
      <c r="H32" s="121">
        <f>SUM('2_1'!H32,'2_2'!H32,'2_3'!H32,'2_4'!H32,'2_5'!H32)</f>
        <v>1959797</v>
      </c>
      <c r="I32" s="121">
        <f>SUM('2_1'!I32,'2_2'!I32,'2_3'!I32,'2_4'!I32,'2_5'!I32)</f>
        <v>3759707</v>
      </c>
      <c r="J32" s="121">
        <f>SUM('2_1'!J32,'2_2'!J32,'2_3'!J32,'2_4'!J32,'2_5'!J32)</f>
        <v>182654</v>
      </c>
      <c r="K32" s="121">
        <f>SUM('2_1'!K32,'2_2'!K32,'2_3'!K32,'2_4'!K32,'2_5'!K32)</f>
        <v>690406</v>
      </c>
      <c r="L32" s="121">
        <f>SUM('2_1'!L32,'2_2'!L32,'2_3'!L32,'2_4'!L32,'2_5'!L32)</f>
        <v>1981535</v>
      </c>
      <c r="M32" s="133" t="s">
        <v>18</v>
      </c>
      <c r="N32" s="472"/>
    </row>
    <row r="33" spans="1:14" s="67" customFormat="1" ht="12.75" customHeight="1" thickBot="1">
      <c r="A33" s="469"/>
      <c r="B33" s="142" t="s">
        <v>19</v>
      </c>
      <c r="C33" s="197">
        <f t="shared" si="0"/>
        <v>5208185</v>
      </c>
      <c r="D33" s="121">
        <f>SUM('2_1'!D33,'2_2'!D33,'2_3'!D33,'2_4'!D33,'2_5'!D33)</f>
        <v>39447</v>
      </c>
      <c r="E33" s="121">
        <f>SUM('2_1'!E33,'2_2'!E33,'2_3'!E33,'2_4'!E33,'2_5'!E33)</f>
        <v>0</v>
      </c>
      <c r="F33" s="121">
        <f>SUM('2_1'!F33,'2_2'!F33,'2_3'!F33,'2_4'!F33,'2_5'!F33)</f>
        <v>439736</v>
      </c>
      <c r="G33" s="121">
        <f>SUM('2_1'!G33,'2_2'!G33,'2_3'!G33,'2_4'!G33,'2_5'!G33)</f>
        <v>21230</v>
      </c>
      <c r="H33" s="121">
        <f>SUM('2_1'!H33,'2_2'!H33,'2_3'!H33,'2_4'!H33,'2_5'!H33)</f>
        <v>1120020</v>
      </c>
      <c r="I33" s="121">
        <f>SUM('2_1'!I33,'2_2'!I33,'2_3'!I33,'2_4'!I33,'2_5'!I33)</f>
        <v>1907708</v>
      </c>
      <c r="J33" s="121">
        <f>SUM('2_1'!J33,'2_2'!J33,'2_3'!J33,'2_4'!J33,'2_5'!J33)</f>
        <v>93911</v>
      </c>
      <c r="K33" s="121">
        <f>SUM('2_1'!K33,'2_2'!K33,'2_3'!K33,'2_4'!K33,'2_5'!K33)</f>
        <v>379333</v>
      </c>
      <c r="L33" s="121">
        <f>SUM('2_1'!L33,'2_2'!L33,'2_3'!L33,'2_4'!L33,'2_5'!L33)</f>
        <v>1206800</v>
      </c>
      <c r="M33" s="133" t="s">
        <v>20</v>
      </c>
      <c r="N33" s="474"/>
    </row>
    <row r="34" spans="1:14" s="67" customFormat="1" ht="12.75" customHeight="1" thickBot="1">
      <c r="A34" s="464" t="s">
        <v>104</v>
      </c>
      <c r="B34" s="137" t="s">
        <v>14</v>
      </c>
      <c r="C34" s="198">
        <f t="shared" si="0"/>
        <v>413</v>
      </c>
      <c r="D34" s="122">
        <f>SUM('2_1'!D34,'2_2'!D34,'2_3'!D34,'2_4'!D34,'2_5'!D34)</f>
        <v>41</v>
      </c>
      <c r="E34" s="122">
        <f>SUM('2_1'!E34,'2_2'!E34,'2_3'!E34,'2_4'!E34,'2_5'!E34)</f>
        <v>0</v>
      </c>
      <c r="F34" s="122">
        <f>SUM('2_1'!F34,'2_2'!F34,'2_3'!F34,'2_4'!F34,'2_5'!F34)</f>
        <v>14</v>
      </c>
      <c r="G34" s="122">
        <f>SUM('2_1'!G34,'2_2'!G34,'2_3'!G34,'2_4'!G34,'2_5'!G34)</f>
        <v>97</v>
      </c>
      <c r="H34" s="122">
        <f>SUM('2_1'!H34,'2_2'!H34,'2_3'!H34,'2_4'!H34,'2_5'!H34)</f>
        <v>52</v>
      </c>
      <c r="I34" s="122">
        <f>SUM('2_1'!I34,'2_2'!I34,'2_3'!I34,'2_4'!I34,'2_5'!I34)</f>
        <v>124</v>
      </c>
      <c r="J34" s="122">
        <f>SUM('2_1'!J34,'2_2'!J34,'2_3'!J34,'2_4'!J34,'2_5'!J34)</f>
        <v>45</v>
      </c>
      <c r="K34" s="122">
        <f>SUM('2_1'!K34,'2_2'!K34,'2_3'!K34,'2_4'!K34,'2_5'!K34)</f>
        <v>22</v>
      </c>
      <c r="L34" s="122">
        <f>SUM('2_1'!L34,'2_2'!L34,'2_3'!L34,'2_4'!L34,'2_5'!L34)</f>
        <v>18</v>
      </c>
      <c r="M34" s="134" t="s">
        <v>15</v>
      </c>
      <c r="N34" s="465" t="s">
        <v>105</v>
      </c>
    </row>
    <row r="35" spans="1:14" s="67" customFormat="1" ht="12.75" customHeight="1" thickBot="1">
      <c r="A35" s="464"/>
      <c r="B35" s="143" t="s">
        <v>17</v>
      </c>
      <c r="C35" s="195">
        <f t="shared" si="0"/>
        <v>8768282</v>
      </c>
      <c r="D35" s="116">
        <f>SUM('2_1'!D35,'2_2'!D35,'2_3'!D35,'2_4'!D35,'2_5'!D35)</f>
        <v>106062</v>
      </c>
      <c r="E35" s="116">
        <f>SUM('2_1'!E35,'2_2'!E35,'2_3'!E35,'2_4'!E35,'2_5'!E35)</f>
        <v>0</v>
      </c>
      <c r="F35" s="116">
        <f>SUM('2_1'!F35,'2_2'!F35,'2_3'!F35,'2_4'!F35,'2_5'!F35)</f>
        <v>833899</v>
      </c>
      <c r="G35" s="116">
        <f>SUM('2_1'!G35,'2_2'!G35,'2_3'!G35,'2_4'!G35,'2_5'!G35)</f>
        <v>50813</v>
      </c>
      <c r="H35" s="116">
        <f>SUM('2_1'!H35,'2_2'!H35,'2_3'!H35,'2_4'!H35,'2_5'!H35)</f>
        <v>1839207</v>
      </c>
      <c r="I35" s="116">
        <f>SUM('2_1'!I35,'2_2'!I35,'2_3'!I35,'2_4'!I35,'2_5'!I35)</f>
        <v>3847340</v>
      </c>
      <c r="J35" s="116">
        <f>SUM('2_1'!J35,'2_2'!J35,'2_3'!J35,'2_4'!J35,'2_5'!J35)</f>
        <v>131959</v>
      </c>
      <c r="K35" s="116">
        <f>SUM('2_1'!K35,'2_2'!K35,'2_3'!K35,'2_4'!K35,'2_5'!K35)</f>
        <v>711085</v>
      </c>
      <c r="L35" s="116">
        <f>SUM('2_1'!L35,'2_2'!L35,'2_3'!L35,'2_4'!L35,'2_5'!L35)</f>
        <v>1247917</v>
      </c>
      <c r="M35" s="134" t="s">
        <v>18</v>
      </c>
      <c r="N35" s="466"/>
    </row>
    <row r="36" spans="1:14" s="67" customFormat="1" ht="12.75" customHeight="1" thickBot="1">
      <c r="A36" s="464"/>
      <c r="B36" s="143" t="s">
        <v>19</v>
      </c>
      <c r="C36" s="199">
        <f t="shared" si="0"/>
        <v>4499849</v>
      </c>
      <c r="D36" s="123">
        <f>SUM('2_1'!D36,'2_2'!D36,'2_3'!D36,'2_4'!D36,'2_5'!D36)</f>
        <v>39469</v>
      </c>
      <c r="E36" s="123">
        <f>SUM('2_1'!E36,'2_2'!E36,'2_3'!E36,'2_4'!E36,'2_5'!E36)</f>
        <v>0</v>
      </c>
      <c r="F36" s="123">
        <f>SUM('2_1'!F36,'2_2'!F36,'2_3'!F36,'2_4'!F36,'2_5'!F36)</f>
        <v>278864</v>
      </c>
      <c r="G36" s="123">
        <f>SUM('2_1'!G36,'2_2'!G36,'2_3'!G36,'2_4'!G36,'2_5'!G36)</f>
        <v>18569</v>
      </c>
      <c r="H36" s="123">
        <f>SUM('2_1'!H36,'2_2'!H36,'2_3'!H36,'2_4'!H36,'2_5'!H36)</f>
        <v>1042715</v>
      </c>
      <c r="I36" s="123">
        <f>SUM('2_1'!I36,'2_2'!I36,'2_3'!I36,'2_4'!I36,'2_5'!I36)</f>
        <v>1932574</v>
      </c>
      <c r="J36" s="123">
        <f>SUM('2_1'!J36,'2_2'!J36,'2_3'!J36,'2_4'!J36,'2_5'!J36)</f>
        <v>63701</v>
      </c>
      <c r="K36" s="123">
        <f>SUM('2_1'!K36,'2_2'!K36,'2_3'!K36,'2_4'!K36,'2_5'!K36)</f>
        <v>351095</v>
      </c>
      <c r="L36" s="123">
        <f>SUM('2_1'!L36,'2_2'!L36,'2_3'!L36,'2_4'!L36,'2_5'!L36)</f>
        <v>772862</v>
      </c>
      <c r="M36" s="134" t="s">
        <v>20</v>
      </c>
      <c r="N36" s="467"/>
    </row>
    <row r="37" spans="1:14" s="67" customFormat="1" ht="12.75" customHeight="1" thickBot="1">
      <c r="A37" s="469" t="s">
        <v>98</v>
      </c>
      <c r="B37" s="142" t="s">
        <v>14</v>
      </c>
      <c r="C37" s="196">
        <f t="shared" si="0"/>
        <v>460</v>
      </c>
      <c r="D37" s="119">
        <f>SUM('2_1'!D37,'2_2'!D37,'2_3'!D37,'2_4'!D37,'2_5'!D37)</f>
        <v>45</v>
      </c>
      <c r="E37" s="119">
        <f>SUM('2_1'!E37,'2_2'!E37,'2_3'!E37,'2_4'!E37,'2_5'!E37)</f>
        <v>0</v>
      </c>
      <c r="F37" s="119">
        <f>SUM('2_1'!F37,'2_2'!F37,'2_3'!F37,'2_4'!F37,'2_5'!F37)</f>
        <v>20</v>
      </c>
      <c r="G37" s="119">
        <f>SUM('2_1'!G37,'2_2'!G37,'2_3'!G37,'2_4'!G37,'2_5'!G37)</f>
        <v>114</v>
      </c>
      <c r="H37" s="119">
        <f>SUM('2_1'!H37,'2_2'!H37,'2_3'!H37,'2_4'!H37,'2_5'!H37)</f>
        <v>54</v>
      </c>
      <c r="I37" s="119">
        <f>SUM('2_1'!I37,'2_2'!I37,'2_3'!I37,'2_4'!I37,'2_5'!I37)</f>
        <v>137</v>
      </c>
      <c r="J37" s="119">
        <f>SUM('2_1'!J37,'2_2'!J37,'2_3'!J37,'2_4'!J37,'2_5'!J37)</f>
        <v>53</v>
      </c>
      <c r="K37" s="119">
        <f>SUM('2_1'!K37,'2_2'!K37,'2_3'!K37,'2_4'!K37,'2_5'!K37)</f>
        <v>15</v>
      </c>
      <c r="L37" s="119">
        <f>SUM('2_1'!L37,'2_2'!L37,'2_3'!L37,'2_4'!L37,'2_5'!L37)</f>
        <v>22</v>
      </c>
      <c r="M37" s="133" t="s">
        <v>15</v>
      </c>
      <c r="N37" s="471" t="s">
        <v>99</v>
      </c>
    </row>
    <row r="38" spans="1:14" s="67" customFormat="1" ht="12.75" customHeight="1" thickBot="1">
      <c r="A38" s="469"/>
      <c r="B38" s="142" t="s">
        <v>17</v>
      </c>
      <c r="C38" s="197">
        <f t="shared" si="0"/>
        <v>10238247</v>
      </c>
      <c r="D38" s="121">
        <f>SUM('2_1'!D38,'2_2'!D38,'2_3'!D38,'2_4'!D38,'2_5'!D38)</f>
        <v>123127</v>
      </c>
      <c r="E38" s="121">
        <f>SUM('2_1'!E38,'2_2'!E38,'2_3'!E38,'2_4'!E38,'2_5'!E38)</f>
        <v>0</v>
      </c>
      <c r="F38" s="121">
        <f>SUM('2_1'!F38,'2_2'!F38,'2_3'!F38,'2_4'!F38,'2_5'!F38)</f>
        <v>1084368</v>
      </c>
      <c r="G38" s="121">
        <f>SUM('2_1'!G38,'2_2'!G38,'2_3'!G38,'2_4'!G38,'2_5'!G38)</f>
        <v>60636</v>
      </c>
      <c r="H38" s="121">
        <f>SUM('2_1'!H38,'2_2'!H38,'2_3'!H38,'2_4'!H38,'2_5'!H38)</f>
        <v>1901887</v>
      </c>
      <c r="I38" s="121">
        <f>SUM('2_1'!I38,'2_2'!I38,'2_3'!I38,'2_4'!I38,'2_5'!I38)</f>
        <v>4834898</v>
      </c>
      <c r="J38" s="121">
        <f>SUM('2_1'!J38,'2_2'!J38,'2_3'!J38,'2_4'!J38,'2_5'!J38)</f>
        <v>145408</v>
      </c>
      <c r="K38" s="121">
        <f>SUM('2_1'!K38,'2_2'!K38,'2_3'!K38,'2_4'!K38,'2_5'!K38)</f>
        <v>586103</v>
      </c>
      <c r="L38" s="121">
        <f>SUM('2_1'!L38,'2_2'!L38,'2_3'!L38,'2_4'!L38,'2_5'!L38)</f>
        <v>1501820</v>
      </c>
      <c r="M38" s="133" t="s">
        <v>18</v>
      </c>
      <c r="N38" s="472"/>
    </row>
    <row r="39" spans="1:14" s="67" customFormat="1" ht="12.75" customHeight="1" thickBot="1">
      <c r="A39" s="469"/>
      <c r="B39" s="142" t="s">
        <v>19</v>
      </c>
      <c r="C39" s="197">
        <f t="shared" si="0"/>
        <v>5262109</v>
      </c>
      <c r="D39" s="121">
        <f>SUM('2_1'!D39,'2_2'!D39,'2_3'!D39,'2_4'!D39,'2_5'!D39)</f>
        <v>37113</v>
      </c>
      <c r="E39" s="121">
        <f>SUM('2_1'!E39,'2_2'!E39,'2_3'!E39,'2_4'!E39,'2_5'!E39)</f>
        <v>0</v>
      </c>
      <c r="F39" s="121">
        <f>SUM('2_1'!F39,'2_2'!F39,'2_3'!F39,'2_4'!F39,'2_5'!F39)</f>
        <v>366287</v>
      </c>
      <c r="G39" s="121">
        <f>SUM('2_1'!G39,'2_2'!G39,'2_3'!G39,'2_4'!G39,'2_5'!G39)</f>
        <v>23327</v>
      </c>
      <c r="H39" s="121">
        <f>SUM('2_1'!H39,'2_2'!H39,'2_3'!H39,'2_4'!H39,'2_5'!H39)</f>
        <v>1076285</v>
      </c>
      <c r="I39" s="121">
        <f>SUM('2_1'!I39,'2_2'!I39,'2_3'!I39,'2_4'!I39,'2_5'!I39)</f>
        <v>2473629</v>
      </c>
      <c r="J39" s="121">
        <f>SUM('2_1'!J39,'2_2'!J39,'2_3'!J39,'2_4'!J39,'2_5'!J39)</f>
        <v>66795</v>
      </c>
      <c r="K39" s="121">
        <f>SUM('2_1'!K39,'2_2'!K39,'2_3'!K39,'2_4'!K39,'2_5'!K39)</f>
        <v>312550</v>
      </c>
      <c r="L39" s="121">
        <f>SUM('2_1'!L39,'2_2'!L39,'2_3'!L39,'2_4'!L39,'2_5'!L39)</f>
        <v>906123</v>
      </c>
      <c r="M39" s="133" t="s">
        <v>20</v>
      </c>
      <c r="N39" s="474"/>
    </row>
    <row r="40" spans="1:14" s="67" customFormat="1" ht="12.75" customHeight="1" thickBot="1">
      <c r="A40" s="464" t="s">
        <v>100</v>
      </c>
      <c r="B40" s="137" t="s">
        <v>14</v>
      </c>
      <c r="C40" s="198">
        <f t="shared" si="0"/>
        <v>410</v>
      </c>
      <c r="D40" s="122">
        <f>SUM('2_1'!D40,'2_2'!D40,'2_3'!D40,'2_4'!D40,'2_5'!D40)</f>
        <v>50</v>
      </c>
      <c r="E40" s="122">
        <f>SUM('2_1'!E40,'2_2'!E40,'2_3'!E40,'2_4'!E40,'2_5'!E40)</f>
        <v>0</v>
      </c>
      <c r="F40" s="122">
        <f>SUM('2_1'!F40,'2_2'!F40,'2_3'!F40,'2_4'!F40,'2_5'!F40)</f>
        <v>14</v>
      </c>
      <c r="G40" s="122">
        <f>SUM('2_1'!G40,'2_2'!G40,'2_3'!G40,'2_4'!G40,'2_5'!G40)</f>
        <v>88</v>
      </c>
      <c r="H40" s="122">
        <f>SUM('2_1'!H40,'2_2'!H40,'2_3'!H40,'2_4'!H40,'2_5'!H40)</f>
        <v>50</v>
      </c>
      <c r="I40" s="122">
        <f>SUM('2_1'!I40,'2_2'!I40,'2_3'!I40,'2_4'!I40,'2_5'!I40)</f>
        <v>134</v>
      </c>
      <c r="J40" s="122">
        <f>SUM('2_1'!J40,'2_2'!J40,'2_3'!J40,'2_4'!J40,'2_5'!J40)</f>
        <v>31</v>
      </c>
      <c r="K40" s="122">
        <f>SUM('2_1'!K40,'2_2'!K40,'2_3'!K40,'2_4'!K40,'2_5'!K40)</f>
        <v>14</v>
      </c>
      <c r="L40" s="122">
        <f>SUM('2_1'!L40,'2_2'!L40,'2_3'!L40,'2_4'!L40,'2_5'!L40)</f>
        <v>29</v>
      </c>
      <c r="M40" s="134" t="s">
        <v>15</v>
      </c>
      <c r="N40" s="465" t="s">
        <v>101</v>
      </c>
    </row>
    <row r="41" spans="1:14" s="67" customFormat="1" ht="12.75" customHeight="1" thickBot="1">
      <c r="A41" s="464"/>
      <c r="B41" s="143" t="s">
        <v>17</v>
      </c>
      <c r="C41" s="195">
        <f t="shared" si="0"/>
        <v>9719018</v>
      </c>
      <c r="D41" s="116">
        <f>SUM('2_1'!D41,'2_2'!D41,'2_3'!D41,'2_4'!D41,'2_5'!D41)</f>
        <v>148336</v>
      </c>
      <c r="E41" s="116">
        <f>SUM('2_1'!E41,'2_2'!E41,'2_3'!E41,'2_4'!E41,'2_5'!E41)</f>
        <v>0</v>
      </c>
      <c r="F41" s="116">
        <f>SUM('2_1'!F41,'2_2'!F41,'2_3'!F41,'2_4'!F41,'2_5'!F41)</f>
        <v>896953</v>
      </c>
      <c r="G41" s="116">
        <f>SUM('2_1'!G41,'2_2'!G41,'2_3'!G41,'2_4'!G41,'2_5'!G41)</f>
        <v>48321</v>
      </c>
      <c r="H41" s="116">
        <f>SUM('2_1'!H41,'2_2'!H41,'2_3'!H41,'2_4'!H41,'2_5'!H41)</f>
        <v>1632467</v>
      </c>
      <c r="I41" s="116">
        <f>SUM('2_1'!I41,'2_2'!I41,'2_3'!I41,'2_4'!I41,'2_5'!I41)</f>
        <v>4091295</v>
      </c>
      <c r="J41" s="116">
        <f>SUM('2_1'!J41,'2_2'!J41,'2_3'!J41,'2_4'!J41,'2_5'!J41)</f>
        <v>175239</v>
      </c>
      <c r="K41" s="116">
        <f>SUM('2_1'!K41,'2_2'!K41,'2_3'!K41,'2_4'!K41,'2_5'!K41)</f>
        <v>330469</v>
      </c>
      <c r="L41" s="116">
        <f>SUM('2_1'!L41,'2_2'!L41,'2_3'!L41,'2_4'!L41,'2_5'!L41)</f>
        <v>2395938</v>
      </c>
      <c r="M41" s="134" t="s">
        <v>18</v>
      </c>
      <c r="N41" s="466"/>
    </row>
    <row r="42" spans="1:14" s="67" customFormat="1" ht="12.75" customHeight="1" thickBot="1">
      <c r="A42" s="464"/>
      <c r="B42" s="143" t="s">
        <v>19</v>
      </c>
      <c r="C42" s="199">
        <f t="shared" si="0"/>
        <v>5028531</v>
      </c>
      <c r="D42" s="123">
        <f>SUM('2_1'!D42,'2_2'!D42,'2_3'!D42,'2_4'!D42,'2_5'!D42)</f>
        <v>54951</v>
      </c>
      <c r="E42" s="123">
        <f>SUM('2_1'!E42,'2_2'!E42,'2_3'!E42,'2_4'!E42,'2_5'!E42)</f>
        <v>0</v>
      </c>
      <c r="F42" s="123">
        <f>SUM('2_1'!F42,'2_2'!F42,'2_3'!F42,'2_4'!F42,'2_5'!F42)</f>
        <v>281654</v>
      </c>
      <c r="G42" s="123">
        <f>SUM('2_1'!G42,'2_2'!G42,'2_3'!G42,'2_4'!G42,'2_5'!G42)</f>
        <v>18454</v>
      </c>
      <c r="H42" s="123">
        <f>SUM('2_1'!H42,'2_2'!H42,'2_3'!H42,'2_4'!H42,'2_5'!H42)</f>
        <v>917815</v>
      </c>
      <c r="I42" s="123">
        <f>SUM('2_1'!I42,'2_2'!I42,'2_3'!I42,'2_4'!I42,'2_5'!I42)</f>
        <v>2035303</v>
      </c>
      <c r="J42" s="123">
        <f>SUM('2_1'!J42,'2_2'!J42,'2_3'!J42,'2_4'!J42,'2_5'!J42)</f>
        <v>79465</v>
      </c>
      <c r="K42" s="123">
        <f>SUM('2_1'!K42,'2_2'!K42,'2_3'!K42,'2_4'!K42,'2_5'!K42)</f>
        <v>153223</v>
      </c>
      <c r="L42" s="123">
        <f>SUM('2_1'!L42,'2_2'!L42,'2_3'!L42,'2_4'!L42,'2_5'!L42)</f>
        <v>1487666</v>
      </c>
      <c r="M42" s="134" t="s">
        <v>20</v>
      </c>
      <c r="N42" s="467"/>
    </row>
    <row r="43" spans="1:14" ht="12.75" customHeight="1" thickBot="1">
      <c r="A43" s="469" t="s">
        <v>102</v>
      </c>
      <c r="B43" s="142" t="s">
        <v>14</v>
      </c>
      <c r="C43" s="196">
        <f t="shared" si="0"/>
        <v>437</v>
      </c>
      <c r="D43" s="119">
        <f>SUM('2_1'!D43,'2_2'!D43,'2_3'!D43,'2_4'!D43,'2_5'!D43)</f>
        <v>71</v>
      </c>
      <c r="E43" s="119">
        <f>SUM('2_1'!E43,'2_2'!E43,'2_3'!E43,'2_4'!E43,'2_5'!E43)</f>
        <v>9</v>
      </c>
      <c r="F43" s="119">
        <f>SUM('2_1'!F43,'2_2'!F43,'2_3'!F43,'2_4'!F43,'2_5'!F43)</f>
        <v>16</v>
      </c>
      <c r="G43" s="119">
        <f>SUM('2_1'!G43,'2_2'!G43,'2_3'!G43,'2_4'!G43,'2_5'!G43)</f>
        <v>79</v>
      </c>
      <c r="H43" s="119">
        <f>SUM('2_1'!H43,'2_2'!H43,'2_3'!H43,'2_4'!H43,'2_5'!H43)</f>
        <v>45</v>
      </c>
      <c r="I43" s="119">
        <f>SUM('2_1'!I43,'2_2'!I43,'2_3'!I43,'2_4'!I43,'2_5'!I43)</f>
        <v>144</v>
      </c>
      <c r="J43" s="119">
        <f>SUM('2_1'!J43,'2_2'!J43,'2_3'!J43,'2_4'!J43,'2_5'!J43)</f>
        <v>28</v>
      </c>
      <c r="K43" s="119">
        <f>SUM('2_1'!K43,'2_2'!K43,'2_3'!K43,'2_4'!K43,'2_5'!K43)</f>
        <v>19</v>
      </c>
      <c r="L43" s="119">
        <f>SUM('2_1'!L43,'2_2'!L43,'2_3'!L43,'2_4'!L43,'2_5'!L43)</f>
        <v>26</v>
      </c>
      <c r="M43" s="133" t="s">
        <v>15</v>
      </c>
      <c r="N43" s="471" t="s">
        <v>103</v>
      </c>
    </row>
    <row r="44" spans="1:14" ht="12.75" customHeight="1" thickBot="1">
      <c r="A44" s="469"/>
      <c r="B44" s="142" t="s">
        <v>17</v>
      </c>
      <c r="C44" s="197">
        <f t="shared" si="0"/>
        <v>11451705</v>
      </c>
      <c r="D44" s="121">
        <f>SUM('2_1'!D44,'2_2'!D44,'2_3'!D44,'2_4'!D44,'2_5'!D44)</f>
        <v>118730</v>
      </c>
      <c r="E44" s="121">
        <f>SUM('2_1'!E44,'2_2'!E44,'2_3'!E44,'2_4'!E44,'2_5'!E44)</f>
        <v>693223</v>
      </c>
      <c r="F44" s="121">
        <f>SUM('2_1'!F44,'2_2'!F44,'2_3'!F44,'2_4'!F44,'2_5'!F44)</f>
        <v>836512</v>
      </c>
      <c r="G44" s="121">
        <f>SUM('2_1'!G44,'2_2'!G44,'2_3'!G44,'2_4'!G44,'2_5'!G44)</f>
        <v>42284</v>
      </c>
      <c r="H44" s="121">
        <f>SUM('2_1'!H44,'2_2'!H44,'2_3'!H44,'2_4'!H44,'2_5'!H44)</f>
        <v>1629440</v>
      </c>
      <c r="I44" s="121">
        <f>SUM('2_1'!I44,'2_2'!I44,'2_3'!I44,'2_4'!I44,'2_5'!I44)</f>
        <v>5290984</v>
      </c>
      <c r="J44" s="121">
        <f>SUM('2_1'!J44,'2_2'!J44,'2_3'!J44,'2_4'!J44,'2_5'!J44)</f>
        <v>145736</v>
      </c>
      <c r="K44" s="121">
        <f>SUM('2_1'!K44,'2_2'!K44,'2_3'!K44,'2_4'!K44,'2_5'!K44)</f>
        <v>923430</v>
      </c>
      <c r="L44" s="121">
        <f>SUM('2_1'!L44,'2_2'!L44,'2_3'!L44,'2_4'!L44,'2_5'!L44)</f>
        <v>1771366</v>
      </c>
      <c r="M44" s="133" t="s">
        <v>18</v>
      </c>
      <c r="N44" s="472"/>
    </row>
    <row r="45" spans="1:14" ht="12.75" customHeight="1">
      <c r="A45" s="470"/>
      <c r="B45" s="144" t="s">
        <v>19</v>
      </c>
      <c r="C45" s="197">
        <f t="shared" si="0"/>
        <v>6180274</v>
      </c>
      <c r="D45" s="121">
        <f>SUM('2_1'!D45,'2_2'!D45,'2_3'!D45,'2_4'!D45,'2_5'!D45)</f>
        <v>40828</v>
      </c>
      <c r="E45" s="121">
        <f>SUM('2_1'!E45,'2_2'!E45,'2_3'!E45,'2_4'!E45,'2_5'!E45)</f>
        <v>550813</v>
      </c>
      <c r="F45" s="121">
        <f>SUM('2_1'!F45,'2_2'!F45,'2_3'!F45,'2_4'!F45,'2_5'!F45)</f>
        <v>271868</v>
      </c>
      <c r="G45" s="121">
        <f>SUM('2_1'!G45,'2_2'!G45,'2_3'!G45,'2_4'!G45,'2_5'!G45)</f>
        <v>18811</v>
      </c>
      <c r="H45" s="121">
        <f>SUM('2_1'!H45,'2_2'!H45,'2_3'!H45,'2_4'!H45,'2_5'!H45)</f>
        <v>911892</v>
      </c>
      <c r="I45" s="121">
        <f>SUM('2_1'!I45,'2_2'!I45,'2_3'!I45,'2_4'!I45,'2_5'!I45)</f>
        <v>2706462</v>
      </c>
      <c r="J45" s="121">
        <f>SUM('2_1'!J45,'2_2'!J45,'2_3'!J45,'2_4'!J45,'2_5'!J45)</f>
        <v>71697</v>
      </c>
      <c r="K45" s="121">
        <f>SUM('2_1'!K45,'2_2'!K45,'2_3'!K45,'2_4'!K45,'2_5'!K45)</f>
        <v>517957</v>
      </c>
      <c r="L45" s="121">
        <f>SUM('2_1'!L45,'2_2'!L45,'2_3'!L45,'2_4'!L45,'2_5'!L45)</f>
        <v>1089946</v>
      </c>
      <c r="M45" s="135" t="s">
        <v>20</v>
      </c>
      <c r="N45" s="473"/>
    </row>
    <row r="46" spans="1:14" s="64" customFormat="1" ht="16.149999999999999" customHeight="1" thickBot="1">
      <c r="A46" s="393" t="s">
        <v>422</v>
      </c>
      <c r="B46" s="137" t="s">
        <v>14</v>
      </c>
      <c r="C46" s="202">
        <f t="shared" si="0"/>
        <v>4743</v>
      </c>
      <c r="D46" s="202">
        <f t="shared" ref="D46:K46" si="1">SUM(D10,D13,D16,D19,D22,D25,D28,D31,D34,D37,D40,D43)</f>
        <v>502</v>
      </c>
      <c r="E46" s="202">
        <f t="shared" si="1"/>
        <v>24</v>
      </c>
      <c r="F46" s="202">
        <f t="shared" si="1"/>
        <v>206</v>
      </c>
      <c r="G46" s="202">
        <f t="shared" si="1"/>
        <v>977</v>
      </c>
      <c r="H46" s="202">
        <f t="shared" si="1"/>
        <v>585</v>
      </c>
      <c r="I46" s="202">
        <f t="shared" si="1"/>
        <v>1377</v>
      </c>
      <c r="J46" s="202">
        <f t="shared" si="1"/>
        <v>529</v>
      </c>
      <c r="K46" s="202">
        <f t="shared" si="1"/>
        <v>218</v>
      </c>
      <c r="L46" s="202">
        <f>SUM(L10,L13,L16,L19,L22,L25,L28,L31,L34,L37,L40,L43)</f>
        <v>325</v>
      </c>
      <c r="M46" s="129" t="s">
        <v>15</v>
      </c>
      <c r="N46" s="396" t="s">
        <v>421</v>
      </c>
    </row>
    <row r="47" spans="1:14" s="64" customFormat="1" ht="16.149999999999999" customHeight="1" thickBot="1">
      <c r="A47" s="394"/>
      <c r="B47" s="138" t="s">
        <v>17</v>
      </c>
      <c r="C47" s="203">
        <f t="shared" si="0"/>
        <v>116429263</v>
      </c>
      <c r="D47" s="203">
        <f t="shared" ref="D47:K47" si="2">SUM(D11,D14,D17,D20,D23,D26,D29,D32,D35,D38,D41,D44)</f>
        <v>2574200</v>
      </c>
      <c r="E47" s="203">
        <f t="shared" si="2"/>
        <v>3573577</v>
      </c>
      <c r="F47" s="203">
        <f t="shared" si="2"/>
        <v>11953160</v>
      </c>
      <c r="G47" s="203">
        <f t="shared" si="2"/>
        <v>565411</v>
      </c>
      <c r="H47" s="203">
        <f t="shared" si="2"/>
        <v>21198106</v>
      </c>
      <c r="I47" s="203">
        <f t="shared" si="2"/>
        <v>43929700</v>
      </c>
      <c r="J47" s="203">
        <f t="shared" si="2"/>
        <v>1703987</v>
      </c>
      <c r="K47" s="203">
        <f t="shared" si="2"/>
        <v>8307260</v>
      </c>
      <c r="L47" s="203">
        <f>SUM(L11,L14,L17,L20,L23,L26,L29,L32,L35,L38,L41,L44)</f>
        <v>22623862</v>
      </c>
      <c r="M47" s="130" t="s">
        <v>18</v>
      </c>
      <c r="N47" s="397"/>
    </row>
    <row r="48" spans="1:14" s="64" customFormat="1" ht="16.149999999999999" customHeight="1">
      <c r="A48" s="395"/>
      <c r="B48" s="145" t="s">
        <v>19</v>
      </c>
      <c r="C48" s="204">
        <f t="shared" si="0"/>
        <v>62498789</v>
      </c>
      <c r="D48" s="204">
        <f t="shared" ref="D48:J48" si="3">SUM(D12,D15,D18,D21,D24,D27,D30,D33,D36,D39,D42,D45)</f>
        <v>1670034</v>
      </c>
      <c r="E48" s="204">
        <f t="shared" si="3"/>
        <v>3244099</v>
      </c>
      <c r="F48" s="204">
        <f t="shared" si="3"/>
        <v>3908089</v>
      </c>
      <c r="G48" s="204">
        <f t="shared" si="3"/>
        <v>213293</v>
      </c>
      <c r="H48" s="204">
        <f t="shared" si="3"/>
        <v>11952310</v>
      </c>
      <c r="I48" s="204">
        <f t="shared" si="3"/>
        <v>22302578</v>
      </c>
      <c r="J48" s="204">
        <f t="shared" si="3"/>
        <v>839724</v>
      </c>
      <c r="K48" s="204">
        <f>SUM(K12,K15,K18,K21,K24,K27,K30,K33,K36,K39,K42,K45)</f>
        <v>4469775</v>
      </c>
      <c r="L48" s="204">
        <f>SUM(L12,L15,L18,L21,L24,L27,L30,L33,L36,L39,L42,L45)</f>
        <v>13898887</v>
      </c>
      <c r="M48" s="136" t="s">
        <v>20</v>
      </c>
      <c r="N48" s="398"/>
    </row>
    <row r="49" spans="1:14">
      <c r="A49" s="263" t="s">
        <v>423</v>
      </c>
      <c r="N49" s="350" t="s">
        <v>420</v>
      </c>
    </row>
  </sheetData>
  <mergeCells count="36">
    <mergeCell ref="A34:A36"/>
    <mergeCell ref="N34:N36"/>
    <mergeCell ref="A46:A48"/>
    <mergeCell ref="N46:N48"/>
    <mergeCell ref="A37:A39"/>
    <mergeCell ref="N37:N39"/>
    <mergeCell ref="A40:A42"/>
    <mergeCell ref="N40:N42"/>
    <mergeCell ref="A43:A45"/>
    <mergeCell ref="N43:N45"/>
    <mergeCell ref="A25:A27"/>
    <mergeCell ref="N25:N27"/>
    <mergeCell ref="A28:A30"/>
    <mergeCell ref="N28:N30"/>
    <mergeCell ref="A31:A33"/>
    <mergeCell ref="N31:N33"/>
    <mergeCell ref="A1:N1"/>
    <mergeCell ref="A2:N2"/>
    <mergeCell ref="A3:N3"/>
    <mergeCell ref="A4:N4"/>
    <mergeCell ref="A5:N5"/>
    <mergeCell ref="M7:M9"/>
    <mergeCell ref="N7:N9"/>
    <mergeCell ref="A19:A21"/>
    <mergeCell ref="N19:N21"/>
    <mergeCell ref="A22:A24"/>
    <mergeCell ref="N22:N24"/>
    <mergeCell ref="A10:A12"/>
    <mergeCell ref="N10:N12"/>
    <mergeCell ref="A13:A15"/>
    <mergeCell ref="N13:N15"/>
    <mergeCell ref="A16:A18"/>
    <mergeCell ref="N16:N18"/>
    <mergeCell ref="A7:A9"/>
    <mergeCell ref="B7:B9"/>
    <mergeCell ref="C7:L7"/>
  </mergeCells>
  <printOptions horizontalCentered="1" verticalCentered="1"/>
  <pageMargins left="0" right="0" top="0" bottom="0"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6"/>
  <sheetViews>
    <sheetView view="pageBreakPreview" zoomScaleNormal="100" zoomScaleSheetLayoutView="100" workbookViewId="0">
      <selection activeCell="Q27" sqref="Q27"/>
    </sheetView>
  </sheetViews>
  <sheetFormatPr defaultColWidth="9.140625" defaultRowHeight="14.25"/>
  <cols>
    <col min="1" max="1" width="25.7109375" style="2" customWidth="1"/>
    <col min="2" max="3" width="35.7109375" style="2" customWidth="1"/>
    <col min="4" max="4" width="25.7109375" style="2" customWidth="1"/>
    <col min="5" max="13" width="9.140625" style="2"/>
    <col min="14" max="14" width="13.140625" style="2" customWidth="1"/>
    <col min="15" max="15" width="16" style="2" customWidth="1"/>
    <col min="16" max="16" width="1.28515625" style="2" customWidth="1"/>
    <col min="17" max="16384" width="9.140625" style="2"/>
  </cols>
  <sheetData>
    <row r="1" spans="1:11" ht="94.5" customHeight="1">
      <c r="A1" s="363" t="s">
        <v>257</v>
      </c>
      <c r="B1" s="363"/>
      <c r="C1" s="362" t="s">
        <v>290</v>
      </c>
      <c r="D1" s="362"/>
    </row>
    <row r="2" spans="1:11" s="4" customFormat="1" ht="57.75" customHeight="1">
      <c r="A2" s="360"/>
      <c r="B2" s="360"/>
      <c r="C2" s="360"/>
      <c r="D2" s="360"/>
      <c r="E2" s="5"/>
      <c r="F2" s="5"/>
      <c r="G2" s="5"/>
      <c r="H2" s="5"/>
      <c r="I2" s="5"/>
      <c r="J2" s="5"/>
      <c r="K2" s="5"/>
    </row>
    <row r="3" spans="1:11" ht="73.5" customHeight="1"/>
    <row r="4" spans="1:11" ht="189" customHeight="1">
      <c r="B4" s="361" t="s">
        <v>416</v>
      </c>
      <c r="C4" s="361"/>
    </row>
    <row r="5" spans="1:11" ht="73.5" customHeight="1">
      <c r="A5" s="3"/>
      <c r="B5" s="3"/>
    </row>
    <row r="6" spans="1:11" ht="43.5" customHeight="1">
      <c r="A6" s="110" t="s">
        <v>415</v>
      </c>
      <c r="B6" s="78"/>
      <c r="C6" s="78"/>
      <c r="D6" s="78" t="s">
        <v>414</v>
      </c>
      <c r="E6" s="78"/>
      <c r="F6" s="78"/>
      <c r="G6" s="78"/>
    </row>
  </sheetData>
  <mergeCells count="4">
    <mergeCell ref="A2:D2"/>
    <mergeCell ref="B4:C4"/>
    <mergeCell ref="C1:D1"/>
    <mergeCell ref="A1:B1"/>
  </mergeCells>
  <printOptions horizontalCentered="1" verticalCentered="1"/>
  <pageMargins left="0" right="0" top="0" bottom="0" header="0.31496062992125984" footer="0.31496062992125984"/>
  <pageSetup paperSize="9" orientation="landscape" r:id="rId1"/>
  <rowBreaks count="1" manualBreakCount="1">
    <brk id="6"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AB39"/>
  <sheetViews>
    <sheetView view="pageBreakPreview" zoomScale="85" zoomScaleNormal="100" zoomScaleSheetLayoutView="85" workbookViewId="0">
      <selection activeCell="Q27" sqref="Q27"/>
    </sheetView>
  </sheetViews>
  <sheetFormatPr defaultRowHeight="12.75"/>
  <sheetData>
    <row r="1" spans="1:28" s="28" customFormat="1" ht="14.25" customHeight="1">
      <c r="A1" s="424"/>
      <c r="B1" s="424"/>
      <c r="C1" s="424"/>
      <c r="D1" s="424"/>
      <c r="E1" s="424"/>
      <c r="F1" s="424"/>
      <c r="G1" s="424"/>
      <c r="H1" s="424"/>
      <c r="I1" s="424"/>
      <c r="J1" s="424"/>
      <c r="K1" s="424"/>
      <c r="L1" s="424"/>
      <c r="M1" s="424"/>
      <c r="N1" s="424"/>
    </row>
    <row r="2" spans="1:28" s="64" customFormat="1" ht="18">
      <c r="A2" s="407" t="s">
        <v>274</v>
      </c>
      <c r="B2" s="407"/>
      <c r="C2" s="407"/>
      <c r="D2" s="407"/>
      <c r="E2" s="407"/>
      <c r="F2" s="407"/>
      <c r="G2" s="407"/>
      <c r="H2" s="407"/>
      <c r="I2" s="407"/>
      <c r="J2" s="407"/>
      <c r="K2" s="407"/>
      <c r="L2" s="407"/>
      <c r="M2" s="407"/>
      <c r="N2" s="407"/>
    </row>
    <row r="3" spans="1:28" s="64" customFormat="1" ht="15.75">
      <c r="A3" s="408" t="s">
        <v>275</v>
      </c>
      <c r="B3" s="408"/>
      <c r="C3" s="408"/>
      <c r="D3" s="408"/>
      <c r="E3" s="408"/>
      <c r="F3" s="408"/>
      <c r="G3" s="408"/>
      <c r="H3" s="408"/>
      <c r="I3" s="408"/>
      <c r="J3" s="408"/>
      <c r="K3" s="408"/>
      <c r="L3" s="408"/>
      <c r="M3" s="408"/>
      <c r="N3" s="408"/>
      <c r="Q3"/>
      <c r="R3"/>
      <c r="S3"/>
      <c r="T3"/>
      <c r="U3"/>
      <c r="W3"/>
      <c r="X3"/>
      <c r="Y3"/>
      <c r="Z3"/>
      <c r="AA3"/>
      <c r="AB3"/>
    </row>
    <row r="4" spans="1:28" s="64" customFormat="1" ht="15.75">
      <c r="A4" s="409">
        <v>2022</v>
      </c>
      <c r="B4" s="409"/>
      <c r="C4" s="409"/>
      <c r="D4" s="409"/>
      <c r="E4" s="409"/>
      <c r="F4" s="409"/>
      <c r="G4" s="409"/>
      <c r="H4" s="409"/>
      <c r="I4" s="409"/>
      <c r="J4" s="409"/>
      <c r="K4" s="409"/>
      <c r="L4" s="409"/>
      <c r="M4" s="409"/>
      <c r="N4" s="409"/>
    </row>
    <row r="6" spans="1:28" ht="25.5">
      <c r="T6">
        <f>SUM('2_6 '!C10)</f>
        <v>363</v>
      </c>
      <c r="U6" s="66" t="s">
        <v>276</v>
      </c>
    </row>
    <row r="7" spans="1:28" ht="25.5">
      <c r="T7">
        <f>SUM('2_6 '!C13)</f>
        <v>340</v>
      </c>
      <c r="U7" s="66" t="s">
        <v>277</v>
      </c>
    </row>
    <row r="8" spans="1:28" ht="25.5">
      <c r="T8">
        <f>SUM('2_6 '!C16)</f>
        <v>364</v>
      </c>
      <c r="U8" s="66" t="s">
        <v>278</v>
      </c>
    </row>
    <row r="9" spans="1:28" ht="25.5">
      <c r="T9">
        <f>SUM('2_6 '!C19)</f>
        <v>398</v>
      </c>
      <c r="U9" s="66" t="s">
        <v>279</v>
      </c>
    </row>
    <row r="10" spans="1:28" ht="25.5">
      <c r="T10">
        <f>SUM('2_6 '!C22)</f>
        <v>353</v>
      </c>
      <c r="U10" s="66" t="s">
        <v>280</v>
      </c>
    </row>
    <row r="11" spans="1:28" ht="25.5">
      <c r="T11">
        <f>SUM('2_6 '!C25)</f>
        <v>416</v>
      </c>
      <c r="U11" s="66" t="s">
        <v>281</v>
      </c>
    </row>
    <row r="12" spans="1:28" ht="25.5">
      <c r="T12">
        <f>SUM('2_6 '!C28)</f>
        <v>370</v>
      </c>
      <c r="U12" s="66" t="s">
        <v>282</v>
      </c>
    </row>
    <row r="13" spans="1:28" ht="25.5">
      <c r="T13">
        <f>SUM('2_6 '!C31)</f>
        <v>419</v>
      </c>
      <c r="U13" s="66" t="s">
        <v>283</v>
      </c>
    </row>
    <row r="14" spans="1:28" ht="38.25">
      <c r="T14">
        <f>SUM('2_6 '!C34)</f>
        <v>413</v>
      </c>
      <c r="U14" s="66" t="s">
        <v>284</v>
      </c>
    </row>
    <row r="15" spans="1:28" ht="25.5">
      <c r="T15">
        <f>SUM('2_6 '!C37)</f>
        <v>460</v>
      </c>
      <c r="U15" s="66" t="s">
        <v>285</v>
      </c>
    </row>
    <row r="16" spans="1:28" ht="25.5">
      <c r="T16">
        <f>SUM('2_6 '!C40)</f>
        <v>410</v>
      </c>
      <c r="U16" s="66" t="s">
        <v>286</v>
      </c>
    </row>
    <row r="17" spans="1:27" ht="38.25">
      <c r="T17">
        <f>SUM('2_6 '!C43)</f>
        <v>437</v>
      </c>
      <c r="U17" s="66" t="s">
        <v>287</v>
      </c>
    </row>
    <row r="18" spans="1:27" ht="25.5">
      <c r="V18" s="193" t="s">
        <v>288</v>
      </c>
    </row>
    <row r="19" spans="1:27" ht="38.25">
      <c r="P19" s="66" t="s">
        <v>276</v>
      </c>
      <c r="Q19" s="66" t="s">
        <v>277</v>
      </c>
      <c r="R19" s="66" t="s">
        <v>278</v>
      </c>
      <c r="S19" s="66" t="s">
        <v>279</v>
      </c>
      <c r="T19" s="66" t="s">
        <v>280</v>
      </c>
      <c r="U19" s="66" t="s">
        <v>281</v>
      </c>
      <c r="V19" s="66" t="s">
        <v>282</v>
      </c>
      <c r="W19" s="66" t="s">
        <v>283</v>
      </c>
      <c r="X19" s="66" t="s">
        <v>284</v>
      </c>
      <c r="Y19" s="66" t="s">
        <v>285</v>
      </c>
      <c r="Z19" s="66" t="s">
        <v>286</v>
      </c>
      <c r="AA19" s="66" t="s">
        <v>287</v>
      </c>
    </row>
    <row r="20" spans="1:27" ht="15.75">
      <c r="A20" s="482" t="s">
        <v>289</v>
      </c>
      <c r="B20" s="482"/>
      <c r="C20" s="482"/>
      <c r="D20" s="482"/>
      <c r="E20" s="482"/>
      <c r="F20" s="482"/>
      <c r="G20" s="482"/>
      <c r="H20" s="482"/>
      <c r="I20" s="482"/>
      <c r="J20" s="482"/>
      <c r="K20" s="482"/>
      <c r="L20" s="482"/>
      <c r="M20" s="482"/>
      <c r="N20" s="482"/>
      <c r="P20">
        <f>SUM(T6)</f>
        <v>363</v>
      </c>
      <c r="Q20">
        <f>SUM(T7)</f>
        <v>340</v>
      </c>
      <c r="R20">
        <f>SUM(T8)</f>
        <v>364</v>
      </c>
      <c r="S20">
        <f>SUM(T9)</f>
        <v>398</v>
      </c>
      <c r="T20">
        <f>SUM(T10)</f>
        <v>353</v>
      </c>
      <c r="U20">
        <f>SUM(T11)</f>
        <v>416</v>
      </c>
      <c r="V20">
        <f>SUM(T12)</f>
        <v>370</v>
      </c>
      <c r="W20">
        <f>SUM(T13)</f>
        <v>419</v>
      </c>
      <c r="X20">
        <f>SUM(T14)</f>
        <v>413</v>
      </c>
      <c r="Y20">
        <f>SUM(T15)</f>
        <v>460</v>
      </c>
      <c r="Z20">
        <f>SUM(T16)</f>
        <v>410</v>
      </c>
      <c r="AA20">
        <f>SUM(T17)</f>
        <v>437</v>
      </c>
    </row>
    <row r="30" spans="1:27" ht="13.15" customHeight="1"/>
    <row r="36" ht="13.15" customHeight="1"/>
    <row r="39" ht="13.15" customHeight="1"/>
  </sheetData>
  <mergeCells count="5">
    <mergeCell ref="A20:N20"/>
    <mergeCell ref="A1:N1"/>
    <mergeCell ref="A2:N2"/>
    <mergeCell ref="A3:N3"/>
    <mergeCell ref="A4:N4"/>
  </mergeCells>
  <printOptions horizontalCentered="1" verticalCentered="1"/>
  <pageMargins left="0" right="0" top="0" bottom="0"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W24"/>
  <sheetViews>
    <sheetView view="pageBreakPreview" zoomScaleNormal="100" zoomScaleSheetLayoutView="100" workbookViewId="0">
      <selection activeCell="Q27" sqref="Q27"/>
    </sheetView>
  </sheetViews>
  <sheetFormatPr defaultRowHeight="12.75"/>
  <sheetData>
    <row r="1" spans="1:23" s="28" customFormat="1" ht="14.25" customHeight="1">
      <c r="A1" s="424"/>
      <c r="B1" s="424"/>
      <c r="C1" s="424"/>
      <c r="D1" s="424"/>
      <c r="E1" s="424"/>
      <c r="F1" s="424"/>
      <c r="G1" s="424"/>
      <c r="H1" s="424"/>
      <c r="I1" s="424"/>
      <c r="J1" s="424"/>
      <c r="K1" s="424"/>
      <c r="L1" s="424"/>
      <c r="M1" s="424"/>
      <c r="N1" s="424"/>
    </row>
    <row r="2" spans="1:23" s="64" customFormat="1" ht="18">
      <c r="A2" s="407" t="s">
        <v>263</v>
      </c>
      <c r="B2" s="407"/>
      <c r="C2" s="407"/>
      <c r="D2" s="407"/>
      <c r="E2" s="407"/>
      <c r="F2" s="407"/>
      <c r="G2" s="407"/>
      <c r="H2" s="407"/>
      <c r="I2" s="407"/>
      <c r="J2" s="407"/>
      <c r="K2" s="407"/>
      <c r="L2" s="407"/>
      <c r="M2" s="407"/>
      <c r="N2" s="407"/>
    </row>
    <row r="3" spans="1:23" s="64" customFormat="1" ht="15.75">
      <c r="A3" s="408" t="s">
        <v>264</v>
      </c>
      <c r="B3" s="408"/>
      <c r="C3" s="408"/>
      <c r="D3" s="408"/>
      <c r="E3" s="408"/>
      <c r="F3" s="408"/>
      <c r="G3" s="408"/>
      <c r="H3" s="408"/>
      <c r="I3" s="408"/>
      <c r="J3" s="408"/>
      <c r="K3" s="408"/>
      <c r="L3" s="408"/>
      <c r="M3" s="408"/>
      <c r="N3" s="408"/>
    </row>
    <row r="4" spans="1:23" s="64" customFormat="1" ht="15.75">
      <c r="A4" s="409">
        <v>2022</v>
      </c>
      <c r="B4" s="409"/>
      <c r="C4" s="409"/>
      <c r="D4" s="409"/>
      <c r="E4" s="409"/>
      <c r="F4" s="409"/>
      <c r="G4" s="409"/>
      <c r="H4" s="409"/>
      <c r="I4" s="409"/>
      <c r="J4" s="409"/>
      <c r="K4" s="409"/>
      <c r="L4" s="409"/>
      <c r="M4" s="409"/>
      <c r="N4" s="409"/>
    </row>
    <row r="5" spans="1:23" s="64" customFormat="1" ht="63.75">
      <c r="A5" s="410"/>
      <c r="B5" s="410"/>
      <c r="C5" s="410"/>
      <c r="D5" s="410"/>
      <c r="E5" s="410"/>
      <c r="F5" s="410"/>
      <c r="G5" s="410"/>
      <c r="H5" s="410"/>
      <c r="I5" s="410"/>
      <c r="J5" s="410"/>
      <c r="K5" s="410"/>
      <c r="L5" s="410"/>
      <c r="M5" s="410"/>
      <c r="N5" s="410"/>
      <c r="O5" s="66" t="s">
        <v>298</v>
      </c>
      <c r="P5" s="66" t="s">
        <v>272</v>
      </c>
      <c r="Q5" s="66" t="s">
        <v>271</v>
      </c>
      <c r="R5" s="66" t="s">
        <v>270</v>
      </c>
      <c r="S5" s="66" t="s">
        <v>269</v>
      </c>
      <c r="T5" s="66" t="s">
        <v>268</v>
      </c>
      <c r="U5" s="66" t="s">
        <v>267</v>
      </c>
      <c r="V5" s="66" t="s">
        <v>266</v>
      </c>
      <c r="W5" s="66" t="s">
        <v>265</v>
      </c>
    </row>
    <row r="6" spans="1:23" ht="19.899999999999999" customHeight="1">
      <c r="O6">
        <f>SUM('2_6 '!D46)</f>
        <v>502</v>
      </c>
      <c r="P6">
        <f>SUM('2_6 '!E46)</f>
        <v>24</v>
      </c>
      <c r="Q6">
        <f>SUM('2_6 '!F46)</f>
        <v>206</v>
      </c>
      <c r="R6">
        <f>SUM('2_6 '!G46)</f>
        <v>977</v>
      </c>
      <c r="S6">
        <f>SUM('2_6 '!H46)</f>
        <v>585</v>
      </c>
      <c r="T6">
        <f>SUM('2_6 '!I46)</f>
        <v>1377</v>
      </c>
      <c r="U6">
        <f>SUM('2_6 '!J46)</f>
        <v>529</v>
      </c>
      <c r="V6">
        <f>SUM('2_6 '!K46)</f>
        <v>218</v>
      </c>
      <c r="W6">
        <f>SUM('2_6 '!L46)</f>
        <v>325</v>
      </c>
    </row>
    <row r="7" spans="1:23" ht="19.899999999999999" customHeight="1"/>
    <row r="8" spans="1:23" ht="19.899999999999999" customHeight="1">
      <c r="R8" s="483" t="s">
        <v>143</v>
      </c>
      <c r="S8" s="483"/>
      <c r="T8" s="483"/>
    </row>
    <row r="9" spans="1:23" ht="19.899999999999999" customHeight="1"/>
    <row r="10" spans="1:23" ht="19.899999999999999" customHeight="1"/>
    <row r="11" spans="1:23" ht="19.899999999999999" customHeight="1"/>
    <row r="12" spans="1:23" ht="19.899999999999999" customHeight="1"/>
    <row r="13" spans="1:23" ht="19.899999999999999" customHeight="1"/>
    <row r="14" spans="1:23" ht="19.899999999999999" customHeight="1"/>
    <row r="15" spans="1:23" ht="19.899999999999999" customHeight="1"/>
    <row r="16" spans="1:23" ht="19.899999999999999" customHeight="1"/>
    <row r="17" spans="1:14" ht="19.899999999999999" customHeight="1"/>
    <row r="18" spans="1:14" ht="19.899999999999999" customHeight="1"/>
    <row r="19" spans="1:14" ht="19.899999999999999" customHeight="1"/>
    <row r="20" spans="1:14" ht="19.899999999999999" customHeight="1"/>
    <row r="21" spans="1:14" ht="19.899999999999999" customHeight="1"/>
    <row r="22" spans="1:14" ht="19.899999999999999" customHeight="1"/>
    <row r="23" spans="1:14" ht="23.45" customHeight="1"/>
    <row r="24" spans="1:14" ht="15.75">
      <c r="A24" s="482" t="s">
        <v>273</v>
      </c>
      <c r="B24" s="482"/>
      <c r="C24" s="482"/>
      <c r="D24" s="482"/>
      <c r="E24" s="482"/>
      <c r="F24" s="482"/>
      <c r="G24" s="482"/>
      <c r="H24" s="482"/>
      <c r="I24" s="482"/>
      <c r="J24" s="482"/>
      <c r="K24" s="482"/>
      <c r="L24" s="482"/>
      <c r="M24" s="482"/>
      <c r="N24" s="482"/>
    </row>
  </sheetData>
  <mergeCells count="7">
    <mergeCell ref="R8:T8"/>
    <mergeCell ref="A24:N24"/>
    <mergeCell ref="A1:N1"/>
    <mergeCell ref="A2:N2"/>
    <mergeCell ref="A3:N3"/>
    <mergeCell ref="A4:N4"/>
    <mergeCell ref="A5:N5"/>
  </mergeCells>
  <printOptions horizontalCentered="1" verticalCentered="1"/>
  <pageMargins left="0.39370078740157483" right="0.39370078740157483" top="0.39370078740157483" bottom="0.39370078740157483" header="0.31496062992125984" footer="0.31496062992125984"/>
  <pageSetup paperSize="9"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sheetPr>
  <dimension ref="A1:A3"/>
  <sheetViews>
    <sheetView view="pageBreakPreview" zoomScaleNormal="100" zoomScaleSheetLayoutView="100" workbookViewId="0">
      <selection activeCell="Q27" sqref="Q27"/>
    </sheetView>
  </sheetViews>
  <sheetFormatPr defaultColWidth="9.140625" defaultRowHeight="14.25"/>
  <cols>
    <col min="1" max="1" width="62.42578125" style="25" customWidth="1"/>
    <col min="2" max="16384" width="9.140625" style="25"/>
  </cols>
  <sheetData>
    <row r="1" spans="1:1" ht="121.15" customHeight="1"/>
    <row r="2" spans="1:1" ht="186.75" customHeight="1">
      <c r="A2" s="27" t="s">
        <v>212</v>
      </c>
    </row>
    <row r="3" spans="1:1" ht="59.25" customHeight="1"/>
  </sheetData>
  <printOptions horizontalCentered="1" verticalCentered="1"/>
  <pageMargins left="0" right="0" top="0" bottom="0" header="0.31496062992125984" footer="0.31496062992125984"/>
  <pageSetup paperSize="9" orientation="landscape" r:id="rId1"/>
  <rowBreaks count="2" manualBreakCount="2">
    <brk id="1" man="1"/>
    <brk id="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AL66"/>
  <sheetViews>
    <sheetView view="pageBreakPreview" zoomScaleNormal="100" zoomScaleSheetLayoutView="100" workbookViewId="0">
      <selection activeCell="Q27" sqref="Q27"/>
    </sheetView>
  </sheetViews>
  <sheetFormatPr defaultColWidth="9.140625" defaultRowHeight="12.75"/>
  <cols>
    <col min="1" max="2" width="3.7109375" style="32" customWidth="1"/>
    <col min="3" max="7" width="5.5703125" style="32" customWidth="1"/>
    <col min="8" max="9" width="3.7109375" style="32" customWidth="1"/>
    <col min="10" max="18" width="5.5703125" style="32" customWidth="1"/>
    <col min="19" max="20" width="3.7109375" style="32" customWidth="1"/>
    <col min="21" max="23" width="5.5703125" style="32" customWidth="1"/>
    <col min="24" max="25" width="3.7109375" style="32" customWidth="1"/>
    <col min="26" max="28" width="5.5703125" style="32" customWidth="1"/>
    <col min="29" max="33" width="5.7109375" style="32" customWidth="1"/>
    <col min="34" max="35" width="3.5703125" style="32" customWidth="1"/>
    <col min="36" max="39" width="5.7109375" style="32" customWidth="1"/>
    <col min="40" max="16384" width="9.140625" style="32"/>
  </cols>
  <sheetData>
    <row r="1" spans="1:38" s="28" customFormat="1" ht="21" customHeight="1">
      <c r="A1" s="55"/>
      <c r="B1" s="55"/>
      <c r="C1" s="55"/>
      <c r="D1" s="55"/>
      <c r="E1" s="55"/>
      <c r="F1" s="55"/>
      <c r="G1" s="55"/>
      <c r="H1" s="55"/>
      <c r="I1" s="55"/>
      <c r="J1" s="55"/>
      <c r="K1" s="55"/>
      <c r="L1" s="55"/>
      <c r="M1" s="55"/>
      <c r="N1" s="55"/>
    </row>
    <row r="2" spans="1:38" s="29" customFormat="1" ht="21" customHeight="1"/>
    <row r="3" spans="1:38" s="29" customFormat="1" ht="21" customHeight="1"/>
    <row r="4" spans="1:38" s="29" customFormat="1" ht="21" customHeight="1">
      <c r="A4" s="58" t="s">
        <v>153</v>
      </c>
      <c r="B4" s="56"/>
      <c r="C4" s="56"/>
      <c r="D4" s="56"/>
      <c r="F4" s="59"/>
      <c r="G4" s="59"/>
      <c r="H4" s="59"/>
      <c r="I4" s="59"/>
      <c r="J4" s="59"/>
      <c r="K4" s="59"/>
      <c r="L4" s="59"/>
      <c r="M4" s="59"/>
      <c r="N4" s="59"/>
      <c r="O4" s="59"/>
      <c r="P4" s="59"/>
      <c r="Q4" s="60"/>
      <c r="R4" s="60"/>
      <c r="S4" s="61"/>
      <c r="T4" s="59"/>
      <c r="U4" s="59"/>
      <c r="V4" s="59"/>
      <c r="W4" s="59"/>
      <c r="X4" s="59"/>
      <c r="Y4" s="59"/>
      <c r="Z4" s="59"/>
      <c r="AA4" s="59"/>
      <c r="AB4" s="59"/>
      <c r="AC4" s="59"/>
      <c r="AD4" s="59"/>
      <c r="AE4" s="59"/>
      <c r="AI4" s="57" t="s">
        <v>152</v>
      </c>
    </row>
    <row r="5" spans="1:38" s="29" customFormat="1" ht="5.25" customHeight="1">
      <c r="A5" s="519"/>
      <c r="B5" s="519"/>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row>
    <row r="6" spans="1:38" s="29" customFormat="1" ht="21" customHeight="1">
      <c r="J6" s="58"/>
      <c r="K6" s="56" t="s">
        <v>157</v>
      </c>
      <c r="M6" s="60"/>
      <c r="N6" s="60"/>
      <c r="O6" s="60"/>
      <c r="P6" s="60"/>
      <c r="Q6" s="520" t="s">
        <v>156</v>
      </c>
      <c r="R6" s="521"/>
      <c r="S6" s="62"/>
      <c r="T6" s="63" t="s">
        <v>155</v>
      </c>
      <c r="U6" s="62"/>
      <c r="V6" s="60"/>
      <c r="W6" s="60"/>
      <c r="Z6" s="57" t="s">
        <v>154</v>
      </c>
      <c r="AA6" s="56"/>
      <c r="AB6" s="56"/>
    </row>
    <row r="7" spans="1:38" ht="21" customHeight="1" thickBot="1"/>
    <row r="8" spans="1:38" ht="20.100000000000001" customHeight="1">
      <c r="A8" s="514" t="s">
        <v>135</v>
      </c>
      <c r="B8" s="498"/>
      <c r="C8" s="498"/>
      <c r="D8" s="498"/>
      <c r="E8" s="499"/>
      <c r="F8" s="493" t="s">
        <v>136</v>
      </c>
      <c r="G8" s="494"/>
      <c r="H8" s="497" t="s">
        <v>137</v>
      </c>
      <c r="I8" s="498"/>
      <c r="J8" s="498"/>
      <c r="K8" s="498"/>
      <c r="L8" s="499"/>
      <c r="M8" s="493" t="s">
        <v>138</v>
      </c>
      <c r="N8" s="494"/>
      <c r="O8" s="488" t="s">
        <v>139</v>
      </c>
      <c r="P8" s="489"/>
      <c r="Q8" s="489"/>
      <c r="R8" s="489"/>
      <c r="S8" s="497" t="s">
        <v>143</v>
      </c>
      <c r="T8" s="498"/>
      <c r="U8" s="498"/>
      <c r="V8" s="498"/>
      <c r="W8" s="499"/>
      <c r="X8" s="497" t="s">
        <v>142</v>
      </c>
      <c r="Y8" s="498"/>
      <c r="Z8" s="498"/>
      <c r="AA8" s="498"/>
      <c r="AB8" s="499"/>
      <c r="AC8" s="493" t="s">
        <v>144</v>
      </c>
      <c r="AD8" s="494"/>
      <c r="AE8" s="494"/>
      <c r="AF8" s="494"/>
      <c r="AG8" s="494"/>
      <c r="AH8" s="493" t="s">
        <v>145</v>
      </c>
      <c r="AI8" s="510"/>
    </row>
    <row r="9" spans="1:38" ht="20.100000000000001" customHeight="1">
      <c r="A9" s="515"/>
      <c r="B9" s="501"/>
      <c r="C9" s="501"/>
      <c r="D9" s="501"/>
      <c r="E9" s="502"/>
      <c r="F9" s="495"/>
      <c r="G9" s="495"/>
      <c r="H9" s="500"/>
      <c r="I9" s="501"/>
      <c r="J9" s="501"/>
      <c r="K9" s="501"/>
      <c r="L9" s="502"/>
      <c r="M9" s="495"/>
      <c r="N9" s="495"/>
      <c r="O9" s="490"/>
      <c r="P9" s="490"/>
      <c r="Q9" s="490"/>
      <c r="R9" s="490"/>
      <c r="S9" s="500"/>
      <c r="T9" s="501"/>
      <c r="U9" s="501"/>
      <c r="V9" s="501"/>
      <c r="W9" s="502"/>
      <c r="X9" s="500"/>
      <c r="Y9" s="501"/>
      <c r="Z9" s="501"/>
      <c r="AA9" s="501"/>
      <c r="AB9" s="502"/>
      <c r="AC9" s="495"/>
      <c r="AD9" s="495"/>
      <c r="AE9" s="495"/>
      <c r="AF9" s="495"/>
      <c r="AG9" s="495"/>
      <c r="AH9" s="495"/>
      <c r="AI9" s="511"/>
    </row>
    <row r="10" spans="1:38" ht="20.100000000000001" customHeight="1" thickBot="1">
      <c r="A10" s="516"/>
      <c r="B10" s="504"/>
      <c r="C10" s="504"/>
      <c r="D10" s="504"/>
      <c r="E10" s="505"/>
      <c r="F10" s="496"/>
      <c r="G10" s="496"/>
      <c r="H10" s="503"/>
      <c r="I10" s="504"/>
      <c r="J10" s="504"/>
      <c r="K10" s="504"/>
      <c r="L10" s="505"/>
      <c r="M10" s="496"/>
      <c r="N10" s="496"/>
      <c r="O10" s="491" t="s">
        <v>140</v>
      </c>
      <c r="P10" s="492"/>
      <c r="Q10" s="491" t="s">
        <v>141</v>
      </c>
      <c r="R10" s="492"/>
      <c r="S10" s="503"/>
      <c r="T10" s="504"/>
      <c r="U10" s="504"/>
      <c r="V10" s="504"/>
      <c r="W10" s="505"/>
      <c r="X10" s="503"/>
      <c r="Y10" s="504"/>
      <c r="Z10" s="504"/>
      <c r="AA10" s="504"/>
      <c r="AB10" s="505"/>
      <c r="AC10" s="496"/>
      <c r="AD10" s="496"/>
      <c r="AE10" s="496"/>
      <c r="AF10" s="496"/>
      <c r="AG10" s="496"/>
      <c r="AH10" s="496"/>
      <c r="AI10" s="512"/>
    </row>
    <row r="11" spans="1:38" ht="9" customHeight="1">
      <c r="A11" s="49"/>
      <c r="B11" s="44"/>
      <c r="C11" s="509"/>
      <c r="D11" s="509"/>
      <c r="E11" s="509"/>
      <c r="F11" s="506"/>
      <c r="G11" s="507"/>
      <c r="H11" s="43"/>
      <c r="I11" s="44"/>
      <c r="J11" s="509"/>
      <c r="K11" s="509"/>
      <c r="L11" s="509"/>
      <c r="M11" s="506"/>
      <c r="N11" s="507"/>
      <c r="O11" s="506"/>
      <c r="P11" s="507"/>
      <c r="Q11" s="506"/>
      <c r="R11" s="507"/>
      <c r="S11" s="43"/>
      <c r="T11" s="44"/>
      <c r="U11" s="509"/>
      <c r="V11" s="509"/>
      <c r="W11" s="509"/>
      <c r="X11" s="43"/>
      <c r="Y11" s="44"/>
      <c r="Z11" s="509"/>
      <c r="AA11" s="509"/>
      <c r="AB11" s="509"/>
      <c r="AC11" s="509"/>
      <c r="AD11" s="509"/>
      <c r="AE11" s="509"/>
      <c r="AF11" s="509"/>
      <c r="AG11" s="509"/>
      <c r="AH11" s="34"/>
      <c r="AI11" s="35"/>
    </row>
    <row r="12" spans="1:38" ht="9" customHeight="1">
      <c r="A12" s="50"/>
      <c r="B12" s="45"/>
      <c r="C12" s="508"/>
      <c r="D12" s="508"/>
      <c r="E12" s="508"/>
      <c r="F12" s="486"/>
      <c r="G12" s="487"/>
      <c r="H12" s="45"/>
      <c r="I12" s="45"/>
      <c r="J12" s="508"/>
      <c r="K12" s="508"/>
      <c r="L12" s="508"/>
      <c r="M12" s="486"/>
      <c r="N12" s="487"/>
      <c r="O12" s="486"/>
      <c r="P12" s="487"/>
      <c r="Q12" s="486"/>
      <c r="R12" s="487"/>
      <c r="S12" s="45"/>
      <c r="T12" s="45"/>
      <c r="U12" s="508"/>
      <c r="V12" s="508"/>
      <c r="W12" s="508"/>
      <c r="X12" s="45"/>
      <c r="Y12" s="45"/>
      <c r="Z12" s="508"/>
      <c r="AA12" s="508"/>
      <c r="AB12" s="508"/>
      <c r="AC12" s="508"/>
      <c r="AD12" s="508"/>
      <c r="AE12" s="508"/>
      <c r="AF12" s="508"/>
      <c r="AG12" s="508"/>
      <c r="AH12" s="36"/>
      <c r="AI12" s="37"/>
    </row>
    <row r="13" spans="1:38" ht="9" customHeight="1">
      <c r="A13" s="51"/>
      <c r="B13" s="47"/>
      <c r="C13" s="508"/>
      <c r="D13" s="508"/>
      <c r="E13" s="508"/>
      <c r="F13" s="484"/>
      <c r="G13" s="485"/>
      <c r="H13" s="46"/>
      <c r="I13" s="47"/>
      <c r="J13" s="508"/>
      <c r="K13" s="508"/>
      <c r="L13" s="508"/>
      <c r="M13" s="484"/>
      <c r="N13" s="485"/>
      <c r="O13" s="484"/>
      <c r="P13" s="485"/>
      <c r="Q13" s="484"/>
      <c r="R13" s="485"/>
      <c r="S13" s="46"/>
      <c r="T13" s="47"/>
      <c r="U13" s="508"/>
      <c r="V13" s="508"/>
      <c r="W13" s="508"/>
      <c r="X13" s="46"/>
      <c r="Y13" s="47"/>
      <c r="Z13" s="508"/>
      <c r="AA13" s="508"/>
      <c r="AB13" s="508"/>
      <c r="AC13" s="508"/>
      <c r="AD13" s="508"/>
      <c r="AE13" s="508"/>
      <c r="AF13" s="508"/>
      <c r="AG13" s="508"/>
      <c r="AH13" s="38"/>
      <c r="AI13" s="39"/>
    </row>
    <row r="14" spans="1:38" ht="9" customHeight="1">
      <c r="A14" s="50"/>
      <c r="B14" s="45"/>
      <c r="C14" s="508"/>
      <c r="D14" s="508"/>
      <c r="E14" s="508"/>
      <c r="F14" s="486"/>
      <c r="G14" s="487"/>
      <c r="H14" s="45"/>
      <c r="I14" s="45"/>
      <c r="J14" s="508"/>
      <c r="K14" s="508"/>
      <c r="L14" s="508"/>
      <c r="M14" s="486"/>
      <c r="N14" s="487"/>
      <c r="O14" s="486"/>
      <c r="P14" s="487"/>
      <c r="Q14" s="486"/>
      <c r="R14" s="487"/>
      <c r="S14" s="45"/>
      <c r="T14" s="45"/>
      <c r="U14" s="508"/>
      <c r="V14" s="508"/>
      <c r="W14" s="508"/>
      <c r="X14" s="45"/>
      <c r="Y14" s="45"/>
      <c r="Z14" s="508"/>
      <c r="AA14" s="508"/>
      <c r="AB14" s="508"/>
      <c r="AC14" s="508"/>
      <c r="AD14" s="508"/>
      <c r="AE14" s="508"/>
      <c r="AF14" s="508"/>
      <c r="AG14" s="508"/>
      <c r="AH14" s="36"/>
      <c r="AI14" s="37"/>
    </row>
    <row r="15" spans="1:38" ht="9" customHeight="1">
      <c r="A15" s="51"/>
      <c r="B15" s="47"/>
      <c r="C15" s="508"/>
      <c r="D15" s="508"/>
      <c r="E15" s="508"/>
      <c r="F15" s="484"/>
      <c r="G15" s="485"/>
      <c r="H15" s="46"/>
      <c r="I15" s="47"/>
      <c r="J15" s="508"/>
      <c r="K15" s="508"/>
      <c r="L15" s="508"/>
      <c r="M15" s="484"/>
      <c r="N15" s="485"/>
      <c r="O15" s="484"/>
      <c r="P15" s="485"/>
      <c r="Q15" s="484"/>
      <c r="R15" s="485"/>
      <c r="S15" s="46"/>
      <c r="T15" s="47"/>
      <c r="U15" s="508"/>
      <c r="V15" s="508"/>
      <c r="W15" s="508"/>
      <c r="X15" s="46"/>
      <c r="Y15" s="47"/>
      <c r="Z15" s="508"/>
      <c r="AA15" s="508"/>
      <c r="AB15" s="508"/>
      <c r="AC15" s="508"/>
      <c r="AD15" s="508"/>
      <c r="AE15" s="508"/>
      <c r="AF15" s="508"/>
      <c r="AG15" s="508"/>
      <c r="AH15" s="38"/>
      <c r="AI15" s="39"/>
    </row>
    <row r="16" spans="1:38" ht="9" customHeight="1">
      <c r="A16" s="50"/>
      <c r="B16" s="45"/>
      <c r="C16" s="508"/>
      <c r="D16" s="508"/>
      <c r="E16" s="508"/>
      <c r="F16" s="486"/>
      <c r="G16" s="487"/>
      <c r="H16" s="45"/>
      <c r="I16" s="45"/>
      <c r="J16" s="508"/>
      <c r="K16" s="508"/>
      <c r="L16" s="508"/>
      <c r="M16" s="486"/>
      <c r="N16" s="487"/>
      <c r="O16" s="486"/>
      <c r="P16" s="487"/>
      <c r="Q16" s="486"/>
      <c r="R16" s="487"/>
      <c r="S16" s="45"/>
      <c r="T16" s="45"/>
      <c r="U16" s="508"/>
      <c r="V16" s="508"/>
      <c r="W16" s="508"/>
      <c r="X16" s="45"/>
      <c r="Y16" s="45"/>
      <c r="Z16" s="508"/>
      <c r="AA16" s="508"/>
      <c r="AB16" s="508"/>
      <c r="AC16" s="508"/>
      <c r="AD16" s="508"/>
      <c r="AE16" s="508"/>
      <c r="AF16" s="508"/>
      <c r="AG16" s="508"/>
      <c r="AH16" s="36"/>
      <c r="AI16" s="37"/>
    </row>
    <row r="17" spans="1:35" ht="9" customHeight="1">
      <c r="A17" s="51"/>
      <c r="B17" s="47"/>
      <c r="C17" s="508"/>
      <c r="D17" s="508"/>
      <c r="E17" s="508"/>
      <c r="F17" s="484"/>
      <c r="G17" s="485"/>
      <c r="H17" s="46"/>
      <c r="I17" s="47"/>
      <c r="J17" s="508"/>
      <c r="K17" s="508"/>
      <c r="L17" s="508"/>
      <c r="M17" s="484"/>
      <c r="N17" s="485"/>
      <c r="O17" s="484"/>
      <c r="P17" s="485"/>
      <c r="Q17" s="484"/>
      <c r="R17" s="485"/>
      <c r="S17" s="46"/>
      <c r="T17" s="47"/>
      <c r="U17" s="508"/>
      <c r="V17" s="508"/>
      <c r="W17" s="508"/>
      <c r="X17" s="46"/>
      <c r="Y17" s="47"/>
      <c r="Z17" s="508"/>
      <c r="AA17" s="508"/>
      <c r="AB17" s="508"/>
      <c r="AC17" s="508"/>
      <c r="AD17" s="508"/>
      <c r="AE17" s="508"/>
      <c r="AF17" s="508"/>
      <c r="AG17" s="508"/>
      <c r="AH17" s="38"/>
      <c r="AI17" s="39"/>
    </row>
    <row r="18" spans="1:35" ht="9" customHeight="1">
      <c r="A18" s="50"/>
      <c r="B18" s="45"/>
      <c r="C18" s="508"/>
      <c r="D18" s="508"/>
      <c r="E18" s="508"/>
      <c r="F18" s="486"/>
      <c r="G18" s="487"/>
      <c r="H18" s="45"/>
      <c r="I18" s="45"/>
      <c r="J18" s="508"/>
      <c r="K18" s="508"/>
      <c r="L18" s="508"/>
      <c r="M18" s="486"/>
      <c r="N18" s="487"/>
      <c r="O18" s="486"/>
      <c r="P18" s="487"/>
      <c r="Q18" s="486"/>
      <c r="R18" s="487"/>
      <c r="S18" s="45"/>
      <c r="T18" s="45"/>
      <c r="U18" s="508"/>
      <c r="V18" s="508"/>
      <c r="W18" s="508"/>
      <c r="X18" s="45"/>
      <c r="Y18" s="45"/>
      <c r="Z18" s="508"/>
      <c r="AA18" s="508"/>
      <c r="AB18" s="508"/>
      <c r="AC18" s="508"/>
      <c r="AD18" s="508"/>
      <c r="AE18" s="508"/>
      <c r="AF18" s="508"/>
      <c r="AG18" s="508"/>
      <c r="AH18" s="36"/>
      <c r="AI18" s="37"/>
    </row>
    <row r="19" spans="1:35" ht="9" customHeight="1">
      <c r="A19" s="51"/>
      <c r="B19" s="47"/>
      <c r="C19" s="508"/>
      <c r="D19" s="508"/>
      <c r="E19" s="508"/>
      <c r="F19" s="484"/>
      <c r="G19" s="485"/>
      <c r="H19" s="46"/>
      <c r="I19" s="47"/>
      <c r="J19" s="508"/>
      <c r="K19" s="508"/>
      <c r="L19" s="508"/>
      <c r="M19" s="484"/>
      <c r="N19" s="485"/>
      <c r="O19" s="484"/>
      <c r="P19" s="485"/>
      <c r="Q19" s="484"/>
      <c r="R19" s="485"/>
      <c r="S19" s="46"/>
      <c r="T19" s="47"/>
      <c r="U19" s="508"/>
      <c r="V19" s="508"/>
      <c r="W19" s="508"/>
      <c r="X19" s="46"/>
      <c r="Y19" s="47"/>
      <c r="Z19" s="508"/>
      <c r="AA19" s="508"/>
      <c r="AB19" s="508"/>
      <c r="AC19" s="508"/>
      <c r="AD19" s="508"/>
      <c r="AE19" s="508"/>
      <c r="AF19" s="508"/>
      <c r="AG19" s="508"/>
      <c r="AH19" s="38"/>
      <c r="AI19" s="39"/>
    </row>
    <row r="20" spans="1:35" ht="9" customHeight="1">
      <c r="A20" s="50"/>
      <c r="B20" s="45"/>
      <c r="C20" s="508"/>
      <c r="D20" s="508"/>
      <c r="E20" s="508"/>
      <c r="F20" s="486"/>
      <c r="G20" s="487"/>
      <c r="H20" s="45"/>
      <c r="I20" s="45"/>
      <c r="J20" s="508"/>
      <c r="K20" s="508"/>
      <c r="L20" s="508"/>
      <c r="M20" s="486"/>
      <c r="N20" s="487"/>
      <c r="O20" s="486"/>
      <c r="P20" s="487"/>
      <c r="Q20" s="486"/>
      <c r="R20" s="487"/>
      <c r="S20" s="45"/>
      <c r="T20" s="45"/>
      <c r="U20" s="508"/>
      <c r="V20" s="508"/>
      <c r="W20" s="508"/>
      <c r="X20" s="45"/>
      <c r="Y20" s="45"/>
      <c r="Z20" s="508"/>
      <c r="AA20" s="508"/>
      <c r="AB20" s="508"/>
      <c r="AC20" s="508"/>
      <c r="AD20" s="508"/>
      <c r="AE20" s="508"/>
      <c r="AF20" s="508"/>
      <c r="AG20" s="508"/>
      <c r="AH20" s="36"/>
      <c r="AI20" s="37"/>
    </row>
    <row r="21" spans="1:35" ht="9" customHeight="1">
      <c r="A21" s="51"/>
      <c r="B21" s="47"/>
      <c r="C21" s="508"/>
      <c r="D21" s="508"/>
      <c r="E21" s="508"/>
      <c r="F21" s="484"/>
      <c r="G21" s="485"/>
      <c r="H21" s="46"/>
      <c r="I21" s="47"/>
      <c r="J21" s="508"/>
      <c r="K21" s="508"/>
      <c r="L21" s="508"/>
      <c r="M21" s="484"/>
      <c r="N21" s="485"/>
      <c r="O21" s="484"/>
      <c r="P21" s="485"/>
      <c r="Q21" s="484"/>
      <c r="R21" s="485"/>
      <c r="S21" s="46"/>
      <c r="T21" s="47"/>
      <c r="U21" s="508"/>
      <c r="V21" s="508"/>
      <c r="W21" s="508"/>
      <c r="X21" s="46"/>
      <c r="Y21" s="47"/>
      <c r="Z21" s="508"/>
      <c r="AA21" s="508"/>
      <c r="AB21" s="508"/>
      <c r="AC21" s="508"/>
      <c r="AD21" s="508"/>
      <c r="AE21" s="508"/>
      <c r="AF21" s="508"/>
      <c r="AG21" s="508"/>
      <c r="AH21" s="38"/>
      <c r="AI21" s="39"/>
    </row>
    <row r="22" spans="1:35" ht="9" customHeight="1">
      <c r="A22" s="50"/>
      <c r="B22" s="45"/>
      <c r="C22" s="508"/>
      <c r="D22" s="508"/>
      <c r="E22" s="508"/>
      <c r="F22" s="486"/>
      <c r="G22" s="487"/>
      <c r="H22" s="45"/>
      <c r="I22" s="45"/>
      <c r="J22" s="508"/>
      <c r="K22" s="508"/>
      <c r="L22" s="508"/>
      <c r="M22" s="486"/>
      <c r="N22" s="487"/>
      <c r="O22" s="486"/>
      <c r="P22" s="487"/>
      <c r="Q22" s="486"/>
      <c r="R22" s="487"/>
      <c r="S22" s="45"/>
      <c r="T22" s="45"/>
      <c r="U22" s="508"/>
      <c r="V22" s="508"/>
      <c r="W22" s="508"/>
      <c r="X22" s="45"/>
      <c r="Y22" s="45"/>
      <c r="Z22" s="508"/>
      <c r="AA22" s="508"/>
      <c r="AB22" s="508"/>
      <c r="AC22" s="508"/>
      <c r="AD22" s="508"/>
      <c r="AE22" s="508"/>
      <c r="AF22" s="508"/>
      <c r="AG22" s="508"/>
      <c r="AH22" s="36"/>
      <c r="AI22" s="37"/>
    </row>
    <row r="23" spans="1:35" ht="9" customHeight="1">
      <c r="A23" s="51"/>
      <c r="B23" s="47"/>
      <c r="C23" s="508"/>
      <c r="D23" s="508"/>
      <c r="E23" s="508"/>
      <c r="F23" s="484"/>
      <c r="G23" s="485"/>
      <c r="H23" s="46"/>
      <c r="I23" s="47"/>
      <c r="J23" s="508"/>
      <c r="K23" s="508"/>
      <c r="L23" s="508"/>
      <c r="M23" s="484"/>
      <c r="N23" s="485"/>
      <c r="O23" s="484"/>
      <c r="P23" s="485"/>
      <c r="Q23" s="484"/>
      <c r="R23" s="485"/>
      <c r="S23" s="46"/>
      <c r="T23" s="47"/>
      <c r="U23" s="508"/>
      <c r="V23" s="508"/>
      <c r="W23" s="508"/>
      <c r="X23" s="46"/>
      <c r="Y23" s="47"/>
      <c r="Z23" s="508"/>
      <c r="AA23" s="508"/>
      <c r="AB23" s="508"/>
      <c r="AC23" s="508"/>
      <c r="AD23" s="508"/>
      <c r="AE23" s="508"/>
      <c r="AF23" s="508"/>
      <c r="AG23" s="508"/>
      <c r="AH23" s="38"/>
      <c r="AI23" s="39"/>
    </row>
    <row r="24" spans="1:35" ht="9" customHeight="1">
      <c r="A24" s="50"/>
      <c r="B24" s="45"/>
      <c r="C24" s="508"/>
      <c r="D24" s="508"/>
      <c r="E24" s="508"/>
      <c r="F24" s="486"/>
      <c r="G24" s="487"/>
      <c r="H24" s="45"/>
      <c r="I24" s="45"/>
      <c r="J24" s="508"/>
      <c r="K24" s="508"/>
      <c r="L24" s="508"/>
      <c r="M24" s="486"/>
      <c r="N24" s="487"/>
      <c r="O24" s="486"/>
      <c r="P24" s="487"/>
      <c r="Q24" s="486"/>
      <c r="R24" s="487"/>
      <c r="S24" s="45"/>
      <c r="T24" s="45"/>
      <c r="U24" s="508"/>
      <c r="V24" s="508"/>
      <c r="W24" s="508"/>
      <c r="X24" s="45"/>
      <c r="Y24" s="45"/>
      <c r="Z24" s="508"/>
      <c r="AA24" s="508"/>
      <c r="AB24" s="508"/>
      <c r="AC24" s="508"/>
      <c r="AD24" s="508"/>
      <c r="AE24" s="508"/>
      <c r="AF24" s="508"/>
      <c r="AG24" s="508"/>
      <c r="AH24" s="36"/>
      <c r="AI24" s="37"/>
    </row>
    <row r="25" spans="1:35" ht="9" customHeight="1">
      <c r="A25" s="51"/>
      <c r="B25" s="47"/>
      <c r="C25" s="508"/>
      <c r="D25" s="508"/>
      <c r="E25" s="508"/>
      <c r="F25" s="484"/>
      <c r="G25" s="485"/>
      <c r="H25" s="46"/>
      <c r="I25" s="47"/>
      <c r="J25" s="508"/>
      <c r="K25" s="508"/>
      <c r="L25" s="508"/>
      <c r="M25" s="484"/>
      <c r="N25" s="485"/>
      <c r="O25" s="484"/>
      <c r="P25" s="485"/>
      <c r="Q25" s="484"/>
      <c r="R25" s="485"/>
      <c r="S25" s="46"/>
      <c r="T25" s="47"/>
      <c r="U25" s="508"/>
      <c r="V25" s="508"/>
      <c r="W25" s="508"/>
      <c r="X25" s="46"/>
      <c r="Y25" s="47"/>
      <c r="Z25" s="508"/>
      <c r="AA25" s="508"/>
      <c r="AB25" s="508"/>
      <c r="AC25" s="508"/>
      <c r="AD25" s="508"/>
      <c r="AE25" s="508"/>
      <c r="AF25" s="508"/>
      <c r="AG25" s="508"/>
      <c r="AH25" s="38"/>
      <c r="AI25" s="39"/>
    </row>
    <row r="26" spans="1:35" ht="9" customHeight="1">
      <c r="A26" s="50"/>
      <c r="B26" s="45"/>
      <c r="C26" s="508"/>
      <c r="D26" s="508"/>
      <c r="E26" s="508"/>
      <c r="F26" s="486"/>
      <c r="G26" s="487"/>
      <c r="H26" s="45"/>
      <c r="I26" s="45"/>
      <c r="J26" s="508"/>
      <c r="K26" s="508"/>
      <c r="L26" s="508"/>
      <c r="M26" s="486"/>
      <c r="N26" s="487"/>
      <c r="O26" s="486"/>
      <c r="P26" s="487"/>
      <c r="Q26" s="486"/>
      <c r="R26" s="487"/>
      <c r="S26" s="45"/>
      <c r="T26" s="45"/>
      <c r="U26" s="508"/>
      <c r="V26" s="508"/>
      <c r="W26" s="508"/>
      <c r="X26" s="45"/>
      <c r="Y26" s="45"/>
      <c r="Z26" s="508"/>
      <c r="AA26" s="508"/>
      <c r="AB26" s="508"/>
      <c r="AC26" s="508"/>
      <c r="AD26" s="508"/>
      <c r="AE26" s="508"/>
      <c r="AF26" s="508"/>
      <c r="AG26" s="508"/>
      <c r="AH26" s="36"/>
      <c r="AI26" s="37"/>
    </row>
    <row r="27" spans="1:35" ht="9" customHeight="1">
      <c r="A27" s="51"/>
      <c r="B27" s="47"/>
      <c r="C27" s="508"/>
      <c r="D27" s="508"/>
      <c r="E27" s="508"/>
      <c r="F27" s="484"/>
      <c r="G27" s="485"/>
      <c r="H27" s="46"/>
      <c r="I27" s="47"/>
      <c r="J27" s="508"/>
      <c r="K27" s="508"/>
      <c r="L27" s="508"/>
      <c r="M27" s="484"/>
      <c r="N27" s="485"/>
      <c r="O27" s="484"/>
      <c r="P27" s="485"/>
      <c r="Q27" s="484"/>
      <c r="R27" s="485"/>
      <c r="S27" s="46"/>
      <c r="T27" s="47"/>
      <c r="U27" s="508"/>
      <c r="V27" s="508"/>
      <c r="W27" s="508"/>
      <c r="X27" s="46"/>
      <c r="Y27" s="47"/>
      <c r="Z27" s="508"/>
      <c r="AA27" s="508"/>
      <c r="AB27" s="508"/>
      <c r="AC27" s="508"/>
      <c r="AD27" s="508"/>
      <c r="AE27" s="508"/>
      <c r="AF27" s="508"/>
      <c r="AG27" s="508"/>
      <c r="AH27" s="38"/>
      <c r="AI27" s="39"/>
    </row>
    <row r="28" spans="1:35" ht="9" customHeight="1">
      <c r="A28" s="50"/>
      <c r="B28" s="45"/>
      <c r="C28" s="508"/>
      <c r="D28" s="508"/>
      <c r="E28" s="508"/>
      <c r="F28" s="486"/>
      <c r="G28" s="487"/>
      <c r="H28" s="45"/>
      <c r="I28" s="45"/>
      <c r="J28" s="508"/>
      <c r="K28" s="508"/>
      <c r="L28" s="508"/>
      <c r="M28" s="486"/>
      <c r="N28" s="487"/>
      <c r="O28" s="486"/>
      <c r="P28" s="487"/>
      <c r="Q28" s="486"/>
      <c r="R28" s="487"/>
      <c r="S28" s="45"/>
      <c r="T28" s="45"/>
      <c r="U28" s="508"/>
      <c r="V28" s="508"/>
      <c r="W28" s="508"/>
      <c r="X28" s="45"/>
      <c r="Y28" s="45"/>
      <c r="Z28" s="508"/>
      <c r="AA28" s="508"/>
      <c r="AB28" s="508"/>
      <c r="AC28" s="508"/>
      <c r="AD28" s="508"/>
      <c r="AE28" s="508"/>
      <c r="AF28" s="508"/>
      <c r="AG28" s="508"/>
      <c r="AH28" s="36"/>
      <c r="AI28" s="37"/>
    </row>
    <row r="29" spans="1:35" ht="9" customHeight="1">
      <c r="A29" s="51"/>
      <c r="B29" s="47"/>
      <c r="C29" s="508"/>
      <c r="D29" s="508"/>
      <c r="E29" s="508"/>
      <c r="F29" s="484"/>
      <c r="G29" s="485"/>
      <c r="H29" s="46"/>
      <c r="I29" s="47"/>
      <c r="J29" s="508"/>
      <c r="K29" s="508"/>
      <c r="L29" s="508"/>
      <c r="M29" s="484"/>
      <c r="N29" s="485"/>
      <c r="O29" s="484"/>
      <c r="P29" s="485"/>
      <c r="Q29" s="484"/>
      <c r="R29" s="485"/>
      <c r="S29" s="46"/>
      <c r="T29" s="47"/>
      <c r="U29" s="508"/>
      <c r="V29" s="508"/>
      <c r="W29" s="508"/>
      <c r="X29" s="46"/>
      <c r="Y29" s="47"/>
      <c r="Z29" s="508"/>
      <c r="AA29" s="508"/>
      <c r="AB29" s="508"/>
      <c r="AC29" s="508"/>
      <c r="AD29" s="508"/>
      <c r="AE29" s="508"/>
      <c r="AF29" s="508"/>
      <c r="AG29" s="508"/>
      <c r="AH29" s="38"/>
      <c r="AI29" s="39"/>
    </row>
    <row r="30" spans="1:35" ht="9" customHeight="1">
      <c r="A30" s="50"/>
      <c r="B30" s="45"/>
      <c r="C30" s="508"/>
      <c r="D30" s="508"/>
      <c r="E30" s="508"/>
      <c r="F30" s="486"/>
      <c r="G30" s="487"/>
      <c r="H30" s="45"/>
      <c r="I30" s="45"/>
      <c r="J30" s="508"/>
      <c r="K30" s="508"/>
      <c r="L30" s="508"/>
      <c r="M30" s="486"/>
      <c r="N30" s="487"/>
      <c r="O30" s="486"/>
      <c r="P30" s="487"/>
      <c r="Q30" s="486"/>
      <c r="R30" s="487"/>
      <c r="S30" s="45"/>
      <c r="T30" s="45"/>
      <c r="U30" s="508"/>
      <c r="V30" s="508"/>
      <c r="W30" s="508"/>
      <c r="X30" s="45"/>
      <c r="Y30" s="45"/>
      <c r="Z30" s="508"/>
      <c r="AA30" s="508"/>
      <c r="AB30" s="508"/>
      <c r="AC30" s="508"/>
      <c r="AD30" s="508"/>
      <c r="AE30" s="508"/>
      <c r="AF30" s="508"/>
      <c r="AG30" s="508"/>
      <c r="AH30" s="36"/>
      <c r="AI30" s="37"/>
    </row>
    <row r="31" spans="1:35" ht="9" customHeight="1">
      <c r="A31" s="51"/>
      <c r="B31" s="47"/>
      <c r="C31" s="508"/>
      <c r="D31" s="508"/>
      <c r="E31" s="508"/>
      <c r="F31" s="484"/>
      <c r="G31" s="485"/>
      <c r="H31" s="46"/>
      <c r="I31" s="47"/>
      <c r="J31" s="508"/>
      <c r="K31" s="508"/>
      <c r="L31" s="508"/>
      <c r="M31" s="484"/>
      <c r="N31" s="485"/>
      <c r="O31" s="484"/>
      <c r="P31" s="485"/>
      <c r="Q31" s="484"/>
      <c r="R31" s="485"/>
      <c r="S31" s="46"/>
      <c r="T31" s="47"/>
      <c r="U31" s="508"/>
      <c r="V31" s="508"/>
      <c r="W31" s="508"/>
      <c r="X31" s="46"/>
      <c r="Y31" s="47"/>
      <c r="Z31" s="508"/>
      <c r="AA31" s="508"/>
      <c r="AB31" s="508"/>
      <c r="AC31" s="508"/>
      <c r="AD31" s="508"/>
      <c r="AE31" s="508"/>
      <c r="AF31" s="508"/>
      <c r="AG31" s="508"/>
      <c r="AH31" s="38"/>
      <c r="AI31" s="39"/>
    </row>
    <row r="32" spans="1:35" ht="9" customHeight="1">
      <c r="A32" s="50"/>
      <c r="B32" s="45"/>
      <c r="C32" s="508"/>
      <c r="D32" s="508"/>
      <c r="E32" s="508"/>
      <c r="F32" s="486"/>
      <c r="G32" s="487"/>
      <c r="H32" s="45"/>
      <c r="I32" s="45"/>
      <c r="J32" s="508"/>
      <c r="K32" s="508"/>
      <c r="L32" s="508"/>
      <c r="M32" s="486"/>
      <c r="N32" s="487"/>
      <c r="O32" s="486"/>
      <c r="P32" s="487"/>
      <c r="Q32" s="486"/>
      <c r="R32" s="487"/>
      <c r="S32" s="45"/>
      <c r="T32" s="45"/>
      <c r="U32" s="508"/>
      <c r="V32" s="508"/>
      <c r="W32" s="508"/>
      <c r="X32" s="45"/>
      <c r="Y32" s="45"/>
      <c r="Z32" s="508"/>
      <c r="AA32" s="508"/>
      <c r="AB32" s="508"/>
      <c r="AC32" s="508"/>
      <c r="AD32" s="508"/>
      <c r="AE32" s="508"/>
      <c r="AF32" s="508"/>
      <c r="AG32" s="508"/>
      <c r="AH32" s="36"/>
      <c r="AI32" s="37"/>
    </row>
    <row r="33" spans="1:35" ht="9" customHeight="1">
      <c r="A33" s="51"/>
      <c r="B33" s="47"/>
      <c r="C33" s="508"/>
      <c r="D33" s="508"/>
      <c r="E33" s="508"/>
      <c r="F33" s="484"/>
      <c r="G33" s="485"/>
      <c r="H33" s="46"/>
      <c r="I33" s="47"/>
      <c r="J33" s="508"/>
      <c r="K33" s="508"/>
      <c r="L33" s="508"/>
      <c r="M33" s="484"/>
      <c r="N33" s="485"/>
      <c r="O33" s="484"/>
      <c r="P33" s="485"/>
      <c r="Q33" s="484"/>
      <c r="R33" s="485"/>
      <c r="S33" s="46"/>
      <c r="T33" s="47"/>
      <c r="U33" s="508"/>
      <c r="V33" s="508"/>
      <c r="W33" s="508"/>
      <c r="X33" s="46"/>
      <c r="Y33" s="47"/>
      <c r="Z33" s="508"/>
      <c r="AA33" s="508"/>
      <c r="AB33" s="508"/>
      <c r="AC33" s="508"/>
      <c r="AD33" s="508"/>
      <c r="AE33" s="508"/>
      <c r="AF33" s="508"/>
      <c r="AG33" s="508"/>
      <c r="AH33" s="38"/>
      <c r="AI33" s="39"/>
    </row>
    <row r="34" spans="1:35" ht="9" customHeight="1">
      <c r="A34" s="50"/>
      <c r="B34" s="45"/>
      <c r="C34" s="508"/>
      <c r="D34" s="508"/>
      <c r="E34" s="508"/>
      <c r="F34" s="486"/>
      <c r="G34" s="487"/>
      <c r="H34" s="45"/>
      <c r="I34" s="45"/>
      <c r="J34" s="508"/>
      <c r="K34" s="508"/>
      <c r="L34" s="508"/>
      <c r="M34" s="486"/>
      <c r="N34" s="487"/>
      <c r="O34" s="486"/>
      <c r="P34" s="487"/>
      <c r="Q34" s="486"/>
      <c r="R34" s="487"/>
      <c r="S34" s="45"/>
      <c r="T34" s="45"/>
      <c r="U34" s="508"/>
      <c r="V34" s="508"/>
      <c r="W34" s="508"/>
      <c r="X34" s="45"/>
      <c r="Y34" s="45"/>
      <c r="Z34" s="508"/>
      <c r="AA34" s="508"/>
      <c r="AB34" s="508"/>
      <c r="AC34" s="508"/>
      <c r="AD34" s="508"/>
      <c r="AE34" s="508"/>
      <c r="AF34" s="508"/>
      <c r="AG34" s="508"/>
      <c r="AH34" s="36"/>
      <c r="AI34" s="37"/>
    </row>
    <row r="35" spans="1:35" ht="9" customHeight="1">
      <c r="A35" s="51"/>
      <c r="B35" s="47"/>
      <c r="C35" s="508"/>
      <c r="D35" s="508"/>
      <c r="E35" s="508"/>
      <c r="F35" s="484"/>
      <c r="G35" s="485"/>
      <c r="H35" s="46"/>
      <c r="I35" s="47"/>
      <c r="J35" s="508"/>
      <c r="K35" s="508"/>
      <c r="L35" s="508"/>
      <c r="M35" s="484"/>
      <c r="N35" s="485"/>
      <c r="O35" s="484"/>
      <c r="P35" s="485"/>
      <c r="Q35" s="484"/>
      <c r="R35" s="485"/>
      <c r="S35" s="46"/>
      <c r="T35" s="47"/>
      <c r="U35" s="508"/>
      <c r="V35" s="508"/>
      <c r="W35" s="508"/>
      <c r="X35" s="46"/>
      <c r="Y35" s="47"/>
      <c r="Z35" s="508"/>
      <c r="AA35" s="508"/>
      <c r="AB35" s="508"/>
      <c r="AC35" s="508"/>
      <c r="AD35" s="508"/>
      <c r="AE35" s="508"/>
      <c r="AF35" s="508"/>
      <c r="AG35" s="508"/>
      <c r="AH35" s="38"/>
      <c r="AI35" s="39"/>
    </row>
    <row r="36" spans="1:35" ht="9" customHeight="1">
      <c r="A36" s="50"/>
      <c r="B36" s="45"/>
      <c r="C36" s="508"/>
      <c r="D36" s="508"/>
      <c r="E36" s="508"/>
      <c r="F36" s="486"/>
      <c r="G36" s="487"/>
      <c r="H36" s="45"/>
      <c r="I36" s="45"/>
      <c r="J36" s="508"/>
      <c r="K36" s="508"/>
      <c r="L36" s="508"/>
      <c r="M36" s="486"/>
      <c r="N36" s="487"/>
      <c r="O36" s="486"/>
      <c r="P36" s="487"/>
      <c r="Q36" s="486"/>
      <c r="R36" s="487"/>
      <c r="S36" s="45"/>
      <c r="T36" s="45"/>
      <c r="U36" s="508"/>
      <c r="V36" s="508"/>
      <c r="W36" s="508"/>
      <c r="X36" s="45"/>
      <c r="Y36" s="45"/>
      <c r="Z36" s="508"/>
      <c r="AA36" s="508"/>
      <c r="AB36" s="508"/>
      <c r="AC36" s="508"/>
      <c r="AD36" s="508"/>
      <c r="AE36" s="508"/>
      <c r="AF36" s="508"/>
      <c r="AG36" s="508"/>
      <c r="AH36" s="36"/>
      <c r="AI36" s="37"/>
    </row>
    <row r="37" spans="1:35" ht="9" customHeight="1">
      <c r="A37" s="51"/>
      <c r="B37" s="47"/>
      <c r="C37" s="508"/>
      <c r="D37" s="508"/>
      <c r="E37" s="508"/>
      <c r="F37" s="484"/>
      <c r="G37" s="485"/>
      <c r="H37" s="46"/>
      <c r="I37" s="47"/>
      <c r="J37" s="508"/>
      <c r="K37" s="508"/>
      <c r="L37" s="508"/>
      <c r="M37" s="484"/>
      <c r="N37" s="485"/>
      <c r="O37" s="484"/>
      <c r="P37" s="485"/>
      <c r="Q37" s="484"/>
      <c r="R37" s="485"/>
      <c r="S37" s="46"/>
      <c r="T37" s="47"/>
      <c r="U37" s="508"/>
      <c r="V37" s="508"/>
      <c r="W37" s="508"/>
      <c r="X37" s="46"/>
      <c r="Y37" s="47"/>
      <c r="Z37" s="508"/>
      <c r="AA37" s="508"/>
      <c r="AB37" s="508"/>
      <c r="AC37" s="508"/>
      <c r="AD37" s="508"/>
      <c r="AE37" s="508"/>
      <c r="AF37" s="508"/>
      <c r="AG37" s="508"/>
      <c r="AH37" s="38"/>
      <c r="AI37" s="39"/>
    </row>
    <row r="38" spans="1:35" ht="9" customHeight="1">
      <c r="A38" s="50"/>
      <c r="B38" s="45"/>
      <c r="C38" s="508"/>
      <c r="D38" s="508"/>
      <c r="E38" s="508"/>
      <c r="F38" s="486"/>
      <c r="G38" s="487"/>
      <c r="H38" s="45"/>
      <c r="I38" s="45"/>
      <c r="J38" s="508"/>
      <c r="K38" s="508"/>
      <c r="L38" s="508"/>
      <c r="M38" s="486"/>
      <c r="N38" s="487"/>
      <c r="O38" s="486"/>
      <c r="P38" s="487"/>
      <c r="Q38" s="486"/>
      <c r="R38" s="487"/>
      <c r="S38" s="45"/>
      <c r="T38" s="45"/>
      <c r="U38" s="508"/>
      <c r="V38" s="508"/>
      <c r="W38" s="508"/>
      <c r="X38" s="45"/>
      <c r="Y38" s="45"/>
      <c r="Z38" s="508"/>
      <c r="AA38" s="508"/>
      <c r="AB38" s="508"/>
      <c r="AC38" s="508"/>
      <c r="AD38" s="508"/>
      <c r="AE38" s="508"/>
      <c r="AF38" s="508"/>
      <c r="AG38" s="508"/>
      <c r="AH38" s="36"/>
      <c r="AI38" s="37"/>
    </row>
    <row r="39" spans="1:35" ht="9" customHeight="1">
      <c r="A39" s="51"/>
      <c r="B39" s="47"/>
      <c r="C39" s="508"/>
      <c r="D39" s="508"/>
      <c r="E39" s="508"/>
      <c r="F39" s="484"/>
      <c r="G39" s="485"/>
      <c r="H39" s="46"/>
      <c r="I39" s="47"/>
      <c r="J39" s="508"/>
      <c r="K39" s="508"/>
      <c r="L39" s="508"/>
      <c r="M39" s="484"/>
      <c r="N39" s="485"/>
      <c r="O39" s="484"/>
      <c r="P39" s="485"/>
      <c r="Q39" s="484"/>
      <c r="R39" s="485"/>
      <c r="S39" s="46"/>
      <c r="T39" s="47"/>
      <c r="U39" s="508"/>
      <c r="V39" s="508"/>
      <c r="W39" s="508"/>
      <c r="X39" s="46"/>
      <c r="Y39" s="47"/>
      <c r="Z39" s="508"/>
      <c r="AA39" s="508"/>
      <c r="AB39" s="508"/>
      <c r="AC39" s="508"/>
      <c r="AD39" s="508"/>
      <c r="AE39" s="508"/>
      <c r="AF39" s="508"/>
      <c r="AG39" s="508"/>
      <c r="AH39" s="38"/>
      <c r="AI39" s="39"/>
    </row>
    <row r="40" spans="1:35" ht="9" customHeight="1">
      <c r="A40" s="50"/>
      <c r="B40" s="45"/>
      <c r="C40" s="508"/>
      <c r="D40" s="508"/>
      <c r="E40" s="508"/>
      <c r="F40" s="486"/>
      <c r="G40" s="487"/>
      <c r="H40" s="45"/>
      <c r="I40" s="45"/>
      <c r="J40" s="508"/>
      <c r="K40" s="508"/>
      <c r="L40" s="508"/>
      <c r="M40" s="486"/>
      <c r="N40" s="487"/>
      <c r="O40" s="486"/>
      <c r="P40" s="487"/>
      <c r="Q40" s="486"/>
      <c r="R40" s="487"/>
      <c r="S40" s="45"/>
      <c r="T40" s="45"/>
      <c r="U40" s="508"/>
      <c r="V40" s="508"/>
      <c r="W40" s="508"/>
      <c r="X40" s="45"/>
      <c r="Y40" s="45"/>
      <c r="Z40" s="508"/>
      <c r="AA40" s="508"/>
      <c r="AB40" s="508"/>
      <c r="AC40" s="508"/>
      <c r="AD40" s="508"/>
      <c r="AE40" s="508"/>
      <c r="AF40" s="508"/>
      <c r="AG40" s="508"/>
      <c r="AH40" s="36"/>
      <c r="AI40" s="37"/>
    </row>
    <row r="41" spans="1:35" ht="9" customHeight="1">
      <c r="A41" s="51"/>
      <c r="B41" s="47"/>
      <c r="C41" s="508"/>
      <c r="D41" s="508"/>
      <c r="E41" s="508"/>
      <c r="F41" s="484"/>
      <c r="G41" s="485"/>
      <c r="H41" s="46"/>
      <c r="I41" s="47"/>
      <c r="J41" s="508"/>
      <c r="K41" s="508"/>
      <c r="L41" s="508"/>
      <c r="M41" s="484"/>
      <c r="N41" s="485"/>
      <c r="O41" s="484"/>
      <c r="P41" s="485"/>
      <c r="Q41" s="484"/>
      <c r="R41" s="485"/>
      <c r="S41" s="46"/>
      <c r="T41" s="47"/>
      <c r="U41" s="508"/>
      <c r="V41" s="508"/>
      <c r="W41" s="508"/>
      <c r="X41" s="46"/>
      <c r="Y41" s="47"/>
      <c r="Z41" s="508"/>
      <c r="AA41" s="508"/>
      <c r="AB41" s="508"/>
      <c r="AC41" s="508"/>
      <c r="AD41" s="508"/>
      <c r="AE41" s="508"/>
      <c r="AF41" s="508"/>
      <c r="AG41" s="508"/>
      <c r="AH41" s="38"/>
      <c r="AI41" s="39"/>
    </row>
    <row r="42" spans="1:35" ht="9" customHeight="1">
      <c r="A42" s="50"/>
      <c r="B42" s="45"/>
      <c r="C42" s="508"/>
      <c r="D42" s="508"/>
      <c r="E42" s="508"/>
      <c r="F42" s="486"/>
      <c r="G42" s="487"/>
      <c r="H42" s="45"/>
      <c r="I42" s="45"/>
      <c r="J42" s="508"/>
      <c r="K42" s="508"/>
      <c r="L42" s="508"/>
      <c r="M42" s="486"/>
      <c r="N42" s="487"/>
      <c r="O42" s="486"/>
      <c r="P42" s="487"/>
      <c r="Q42" s="486"/>
      <c r="R42" s="487"/>
      <c r="S42" s="45"/>
      <c r="T42" s="45"/>
      <c r="U42" s="508"/>
      <c r="V42" s="508"/>
      <c r="W42" s="508"/>
      <c r="X42" s="45"/>
      <c r="Y42" s="45"/>
      <c r="Z42" s="508"/>
      <c r="AA42" s="508"/>
      <c r="AB42" s="508"/>
      <c r="AC42" s="508"/>
      <c r="AD42" s="508"/>
      <c r="AE42" s="508"/>
      <c r="AF42" s="508"/>
      <c r="AG42" s="508"/>
      <c r="AH42" s="36"/>
      <c r="AI42" s="37"/>
    </row>
    <row r="43" spans="1:35" ht="9" customHeight="1">
      <c r="A43" s="51"/>
      <c r="B43" s="47"/>
      <c r="C43" s="508"/>
      <c r="D43" s="508"/>
      <c r="E43" s="508"/>
      <c r="F43" s="484"/>
      <c r="G43" s="485"/>
      <c r="H43" s="46"/>
      <c r="I43" s="47"/>
      <c r="J43" s="508"/>
      <c r="K43" s="508"/>
      <c r="L43" s="508"/>
      <c r="M43" s="484"/>
      <c r="N43" s="485"/>
      <c r="O43" s="484"/>
      <c r="P43" s="485"/>
      <c r="Q43" s="484"/>
      <c r="R43" s="485"/>
      <c r="S43" s="46"/>
      <c r="T43" s="47"/>
      <c r="U43" s="508"/>
      <c r="V43" s="508"/>
      <c r="W43" s="508"/>
      <c r="X43" s="46"/>
      <c r="Y43" s="47"/>
      <c r="Z43" s="508"/>
      <c r="AA43" s="508"/>
      <c r="AB43" s="508"/>
      <c r="AC43" s="508"/>
      <c r="AD43" s="508"/>
      <c r="AE43" s="508"/>
      <c r="AF43" s="508"/>
      <c r="AG43" s="508"/>
      <c r="AH43" s="38"/>
      <c r="AI43" s="39"/>
    </row>
    <row r="44" spans="1:35" ht="9" customHeight="1">
      <c r="A44" s="50"/>
      <c r="B44" s="45"/>
      <c r="C44" s="508"/>
      <c r="D44" s="508"/>
      <c r="E44" s="508"/>
      <c r="F44" s="486"/>
      <c r="G44" s="487"/>
      <c r="H44" s="45"/>
      <c r="I44" s="45"/>
      <c r="J44" s="508"/>
      <c r="K44" s="508"/>
      <c r="L44" s="508"/>
      <c r="M44" s="486"/>
      <c r="N44" s="487"/>
      <c r="O44" s="486"/>
      <c r="P44" s="487"/>
      <c r="Q44" s="486"/>
      <c r="R44" s="487"/>
      <c r="S44" s="45"/>
      <c r="T44" s="45"/>
      <c r="U44" s="508"/>
      <c r="V44" s="508"/>
      <c r="W44" s="508"/>
      <c r="X44" s="45"/>
      <c r="Y44" s="45"/>
      <c r="Z44" s="508"/>
      <c r="AA44" s="508"/>
      <c r="AB44" s="508"/>
      <c r="AC44" s="508"/>
      <c r="AD44" s="508"/>
      <c r="AE44" s="508"/>
      <c r="AF44" s="508"/>
      <c r="AG44" s="508"/>
      <c r="AH44" s="36"/>
      <c r="AI44" s="37"/>
    </row>
    <row r="45" spans="1:35" ht="9" customHeight="1">
      <c r="A45" s="51"/>
      <c r="B45" s="47"/>
      <c r="C45" s="508"/>
      <c r="D45" s="508"/>
      <c r="E45" s="508"/>
      <c r="F45" s="484"/>
      <c r="G45" s="485"/>
      <c r="H45" s="46"/>
      <c r="I45" s="47"/>
      <c r="J45" s="508"/>
      <c r="K45" s="508"/>
      <c r="L45" s="508"/>
      <c r="M45" s="484"/>
      <c r="N45" s="485"/>
      <c r="O45" s="484"/>
      <c r="P45" s="485"/>
      <c r="Q45" s="484"/>
      <c r="R45" s="485"/>
      <c r="S45" s="46"/>
      <c r="T45" s="47"/>
      <c r="U45" s="508"/>
      <c r="V45" s="508"/>
      <c r="W45" s="508"/>
      <c r="X45" s="46"/>
      <c r="Y45" s="47"/>
      <c r="Z45" s="508"/>
      <c r="AA45" s="508"/>
      <c r="AB45" s="508"/>
      <c r="AC45" s="508"/>
      <c r="AD45" s="508"/>
      <c r="AE45" s="508"/>
      <c r="AF45" s="508"/>
      <c r="AG45" s="508"/>
      <c r="AH45" s="38"/>
      <c r="AI45" s="39"/>
    </row>
    <row r="46" spans="1:35" ht="9" customHeight="1">
      <c r="A46" s="50"/>
      <c r="B46" s="45"/>
      <c r="C46" s="508"/>
      <c r="D46" s="508"/>
      <c r="E46" s="508"/>
      <c r="F46" s="486"/>
      <c r="G46" s="487"/>
      <c r="H46" s="45"/>
      <c r="I46" s="45"/>
      <c r="J46" s="508"/>
      <c r="K46" s="508"/>
      <c r="L46" s="508"/>
      <c r="M46" s="486"/>
      <c r="N46" s="487"/>
      <c r="O46" s="486"/>
      <c r="P46" s="487"/>
      <c r="Q46" s="486"/>
      <c r="R46" s="487"/>
      <c r="S46" s="45"/>
      <c r="T46" s="45"/>
      <c r="U46" s="508"/>
      <c r="V46" s="508"/>
      <c r="W46" s="508"/>
      <c r="X46" s="45"/>
      <c r="Y46" s="45"/>
      <c r="Z46" s="508"/>
      <c r="AA46" s="508"/>
      <c r="AB46" s="508"/>
      <c r="AC46" s="508"/>
      <c r="AD46" s="508"/>
      <c r="AE46" s="508"/>
      <c r="AF46" s="508"/>
      <c r="AG46" s="508"/>
      <c r="AH46" s="36"/>
      <c r="AI46" s="37"/>
    </row>
    <row r="47" spans="1:35" ht="9" customHeight="1">
      <c r="A47" s="51"/>
      <c r="B47" s="47"/>
      <c r="C47" s="508"/>
      <c r="D47" s="508"/>
      <c r="E47" s="508"/>
      <c r="F47" s="484"/>
      <c r="G47" s="485"/>
      <c r="H47" s="46"/>
      <c r="I47" s="47"/>
      <c r="J47" s="508"/>
      <c r="K47" s="508"/>
      <c r="L47" s="508"/>
      <c r="M47" s="484"/>
      <c r="N47" s="485"/>
      <c r="O47" s="484"/>
      <c r="P47" s="485"/>
      <c r="Q47" s="484"/>
      <c r="R47" s="485"/>
      <c r="S47" s="46"/>
      <c r="T47" s="47"/>
      <c r="U47" s="508"/>
      <c r="V47" s="508"/>
      <c r="W47" s="508"/>
      <c r="X47" s="46"/>
      <c r="Y47" s="47"/>
      <c r="Z47" s="508"/>
      <c r="AA47" s="508"/>
      <c r="AB47" s="508"/>
      <c r="AC47" s="508"/>
      <c r="AD47" s="508"/>
      <c r="AE47" s="508"/>
      <c r="AF47" s="508"/>
      <c r="AG47" s="508"/>
      <c r="AH47" s="38"/>
      <c r="AI47" s="39"/>
    </row>
    <row r="48" spans="1:35" ht="9" customHeight="1">
      <c r="A48" s="50"/>
      <c r="B48" s="45"/>
      <c r="C48" s="508"/>
      <c r="D48" s="508"/>
      <c r="E48" s="508"/>
      <c r="F48" s="486"/>
      <c r="G48" s="487"/>
      <c r="H48" s="45"/>
      <c r="I48" s="45"/>
      <c r="J48" s="508"/>
      <c r="K48" s="508"/>
      <c r="L48" s="508"/>
      <c r="M48" s="486"/>
      <c r="N48" s="487"/>
      <c r="O48" s="486"/>
      <c r="P48" s="487"/>
      <c r="Q48" s="486"/>
      <c r="R48" s="487"/>
      <c r="S48" s="45"/>
      <c r="T48" s="45"/>
      <c r="U48" s="508"/>
      <c r="V48" s="508"/>
      <c r="W48" s="508"/>
      <c r="X48" s="45"/>
      <c r="Y48" s="45"/>
      <c r="Z48" s="508"/>
      <c r="AA48" s="508"/>
      <c r="AB48" s="508"/>
      <c r="AC48" s="508"/>
      <c r="AD48" s="508"/>
      <c r="AE48" s="508"/>
      <c r="AF48" s="508"/>
      <c r="AG48" s="508"/>
      <c r="AH48" s="36"/>
      <c r="AI48" s="37"/>
    </row>
    <row r="49" spans="1:35" ht="9" customHeight="1">
      <c r="A49" s="51"/>
      <c r="B49" s="47"/>
      <c r="C49" s="508"/>
      <c r="D49" s="508"/>
      <c r="E49" s="508"/>
      <c r="F49" s="484"/>
      <c r="G49" s="485"/>
      <c r="H49" s="46"/>
      <c r="I49" s="47"/>
      <c r="J49" s="508"/>
      <c r="K49" s="508"/>
      <c r="L49" s="508"/>
      <c r="M49" s="484"/>
      <c r="N49" s="485"/>
      <c r="O49" s="484"/>
      <c r="P49" s="485"/>
      <c r="Q49" s="484"/>
      <c r="R49" s="485"/>
      <c r="S49" s="46"/>
      <c r="T49" s="47"/>
      <c r="U49" s="508"/>
      <c r="V49" s="508"/>
      <c r="W49" s="508"/>
      <c r="X49" s="46"/>
      <c r="Y49" s="47"/>
      <c r="Z49" s="508"/>
      <c r="AA49" s="508"/>
      <c r="AB49" s="508"/>
      <c r="AC49" s="508"/>
      <c r="AD49" s="508"/>
      <c r="AE49" s="508"/>
      <c r="AF49" s="508"/>
      <c r="AG49" s="508"/>
      <c r="AH49" s="38"/>
      <c r="AI49" s="39"/>
    </row>
    <row r="50" spans="1:35" ht="9" customHeight="1">
      <c r="A50" s="50"/>
      <c r="B50" s="45"/>
      <c r="C50" s="508"/>
      <c r="D50" s="508"/>
      <c r="E50" s="508"/>
      <c r="F50" s="486"/>
      <c r="G50" s="487"/>
      <c r="H50" s="45"/>
      <c r="I50" s="45"/>
      <c r="J50" s="508"/>
      <c r="K50" s="508"/>
      <c r="L50" s="508"/>
      <c r="M50" s="486"/>
      <c r="N50" s="487"/>
      <c r="O50" s="486"/>
      <c r="P50" s="487"/>
      <c r="Q50" s="486"/>
      <c r="R50" s="487"/>
      <c r="S50" s="45"/>
      <c r="T50" s="45"/>
      <c r="U50" s="508"/>
      <c r="V50" s="508"/>
      <c r="W50" s="508"/>
      <c r="X50" s="45"/>
      <c r="Y50" s="45"/>
      <c r="Z50" s="508"/>
      <c r="AA50" s="508"/>
      <c r="AB50" s="508"/>
      <c r="AC50" s="508"/>
      <c r="AD50" s="508"/>
      <c r="AE50" s="508"/>
      <c r="AF50" s="508"/>
      <c r="AG50" s="508"/>
      <c r="AH50" s="36"/>
      <c r="AI50" s="37"/>
    </row>
    <row r="51" spans="1:35" ht="9" customHeight="1">
      <c r="A51" s="51"/>
      <c r="B51" s="47"/>
      <c r="C51" s="508"/>
      <c r="D51" s="508"/>
      <c r="E51" s="508"/>
      <c r="F51" s="484"/>
      <c r="G51" s="485"/>
      <c r="H51" s="46"/>
      <c r="I51" s="47"/>
      <c r="J51" s="508"/>
      <c r="K51" s="508"/>
      <c r="L51" s="508"/>
      <c r="M51" s="484"/>
      <c r="N51" s="485"/>
      <c r="O51" s="484"/>
      <c r="P51" s="485"/>
      <c r="Q51" s="484"/>
      <c r="R51" s="485"/>
      <c r="S51" s="46"/>
      <c r="T51" s="47"/>
      <c r="U51" s="508"/>
      <c r="V51" s="508"/>
      <c r="W51" s="508"/>
      <c r="X51" s="46"/>
      <c r="Y51" s="47"/>
      <c r="Z51" s="508"/>
      <c r="AA51" s="508"/>
      <c r="AB51" s="508"/>
      <c r="AC51" s="508"/>
      <c r="AD51" s="508"/>
      <c r="AE51" s="508"/>
      <c r="AF51" s="508"/>
      <c r="AG51" s="508"/>
      <c r="AH51" s="38"/>
      <c r="AI51" s="39"/>
    </row>
    <row r="52" spans="1:35" ht="9" customHeight="1">
      <c r="A52" s="50"/>
      <c r="B52" s="45"/>
      <c r="C52" s="508"/>
      <c r="D52" s="508"/>
      <c r="E52" s="508"/>
      <c r="F52" s="486"/>
      <c r="G52" s="487"/>
      <c r="H52" s="45"/>
      <c r="I52" s="45"/>
      <c r="J52" s="508"/>
      <c r="K52" s="508"/>
      <c r="L52" s="508"/>
      <c r="M52" s="486"/>
      <c r="N52" s="487"/>
      <c r="O52" s="486"/>
      <c r="P52" s="487"/>
      <c r="Q52" s="486"/>
      <c r="R52" s="487"/>
      <c r="S52" s="45"/>
      <c r="T52" s="45"/>
      <c r="U52" s="508"/>
      <c r="V52" s="508"/>
      <c r="W52" s="508"/>
      <c r="X52" s="45"/>
      <c r="Y52" s="45"/>
      <c r="Z52" s="508"/>
      <c r="AA52" s="508"/>
      <c r="AB52" s="508"/>
      <c r="AC52" s="508"/>
      <c r="AD52" s="508"/>
      <c r="AE52" s="508"/>
      <c r="AF52" s="508"/>
      <c r="AG52" s="508"/>
      <c r="AH52" s="36"/>
      <c r="AI52" s="37"/>
    </row>
    <row r="53" spans="1:35" ht="9" customHeight="1">
      <c r="A53" s="51"/>
      <c r="B53" s="47"/>
      <c r="C53" s="508"/>
      <c r="D53" s="508"/>
      <c r="E53" s="508"/>
      <c r="F53" s="484"/>
      <c r="G53" s="485"/>
      <c r="H53" s="46"/>
      <c r="I53" s="47"/>
      <c r="J53" s="508"/>
      <c r="K53" s="508"/>
      <c r="L53" s="508"/>
      <c r="M53" s="484"/>
      <c r="N53" s="485"/>
      <c r="O53" s="484"/>
      <c r="P53" s="485"/>
      <c r="Q53" s="484"/>
      <c r="R53" s="485"/>
      <c r="S53" s="46"/>
      <c r="T53" s="47"/>
      <c r="U53" s="508"/>
      <c r="V53" s="508"/>
      <c r="W53" s="508"/>
      <c r="X53" s="46"/>
      <c r="Y53" s="47"/>
      <c r="Z53" s="508"/>
      <c r="AA53" s="508"/>
      <c r="AB53" s="508"/>
      <c r="AC53" s="508"/>
      <c r="AD53" s="508"/>
      <c r="AE53" s="508"/>
      <c r="AF53" s="508"/>
      <c r="AG53" s="508"/>
      <c r="AH53" s="38"/>
      <c r="AI53" s="39"/>
    </row>
    <row r="54" spans="1:35" ht="9" customHeight="1">
      <c r="A54" s="50"/>
      <c r="B54" s="45"/>
      <c r="C54" s="508"/>
      <c r="D54" s="508"/>
      <c r="E54" s="508"/>
      <c r="F54" s="486"/>
      <c r="G54" s="487"/>
      <c r="H54" s="45"/>
      <c r="I54" s="45"/>
      <c r="J54" s="508"/>
      <c r="K54" s="508"/>
      <c r="L54" s="508"/>
      <c r="M54" s="486"/>
      <c r="N54" s="487"/>
      <c r="O54" s="486"/>
      <c r="P54" s="487"/>
      <c r="Q54" s="486"/>
      <c r="R54" s="487"/>
      <c r="S54" s="45"/>
      <c r="T54" s="45"/>
      <c r="U54" s="508"/>
      <c r="V54" s="508"/>
      <c r="W54" s="508"/>
      <c r="X54" s="45"/>
      <c r="Y54" s="45"/>
      <c r="Z54" s="508"/>
      <c r="AA54" s="508"/>
      <c r="AB54" s="508"/>
      <c r="AC54" s="508"/>
      <c r="AD54" s="508"/>
      <c r="AE54" s="508"/>
      <c r="AF54" s="508"/>
      <c r="AG54" s="508"/>
      <c r="AH54" s="36"/>
      <c r="AI54" s="37"/>
    </row>
    <row r="55" spans="1:35" ht="9" customHeight="1">
      <c r="A55" s="51"/>
      <c r="B55" s="47"/>
      <c r="C55" s="508"/>
      <c r="D55" s="508"/>
      <c r="E55" s="508"/>
      <c r="F55" s="484"/>
      <c r="G55" s="485"/>
      <c r="H55" s="46"/>
      <c r="I55" s="47"/>
      <c r="J55" s="508"/>
      <c r="K55" s="508"/>
      <c r="L55" s="508"/>
      <c r="M55" s="484"/>
      <c r="N55" s="485"/>
      <c r="O55" s="484"/>
      <c r="P55" s="485"/>
      <c r="Q55" s="484"/>
      <c r="R55" s="485"/>
      <c r="S55" s="46"/>
      <c r="T55" s="47"/>
      <c r="U55" s="508"/>
      <c r="V55" s="508"/>
      <c r="W55" s="508"/>
      <c r="X55" s="46"/>
      <c r="Y55" s="47"/>
      <c r="Z55" s="508"/>
      <c r="AA55" s="508"/>
      <c r="AB55" s="508"/>
      <c r="AC55" s="508"/>
      <c r="AD55" s="508"/>
      <c r="AE55" s="508"/>
      <c r="AF55" s="508"/>
      <c r="AG55" s="508"/>
      <c r="AH55" s="38"/>
      <c r="AI55" s="39"/>
    </row>
    <row r="56" spans="1:35" ht="9" customHeight="1">
      <c r="A56" s="50"/>
      <c r="B56" s="45"/>
      <c r="C56" s="508"/>
      <c r="D56" s="508"/>
      <c r="E56" s="508"/>
      <c r="F56" s="486"/>
      <c r="G56" s="487"/>
      <c r="H56" s="45"/>
      <c r="I56" s="45"/>
      <c r="J56" s="508"/>
      <c r="K56" s="508"/>
      <c r="L56" s="508"/>
      <c r="M56" s="486"/>
      <c r="N56" s="487"/>
      <c r="O56" s="486"/>
      <c r="P56" s="487"/>
      <c r="Q56" s="486"/>
      <c r="R56" s="487"/>
      <c r="S56" s="45"/>
      <c r="T56" s="45"/>
      <c r="U56" s="508"/>
      <c r="V56" s="508"/>
      <c r="W56" s="508"/>
      <c r="X56" s="45"/>
      <c r="Y56" s="45"/>
      <c r="Z56" s="508"/>
      <c r="AA56" s="508"/>
      <c r="AB56" s="508"/>
      <c r="AC56" s="508"/>
      <c r="AD56" s="508"/>
      <c r="AE56" s="508"/>
      <c r="AF56" s="508"/>
      <c r="AG56" s="508"/>
      <c r="AH56" s="36"/>
      <c r="AI56" s="37"/>
    </row>
    <row r="57" spans="1:35" ht="9" customHeight="1">
      <c r="A57" s="51"/>
      <c r="B57" s="47"/>
      <c r="C57" s="508"/>
      <c r="D57" s="508"/>
      <c r="E57" s="508"/>
      <c r="F57" s="484"/>
      <c r="G57" s="485"/>
      <c r="H57" s="46"/>
      <c r="I57" s="47"/>
      <c r="J57" s="508"/>
      <c r="K57" s="508"/>
      <c r="L57" s="508"/>
      <c r="M57" s="484"/>
      <c r="N57" s="485"/>
      <c r="O57" s="484"/>
      <c r="P57" s="485"/>
      <c r="Q57" s="484"/>
      <c r="R57" s="485"/>
      <c r="S57" s="46"/>
      <c r="T57" s="47"/>
      <c r="U57" s="508"/>
      <c r="V57" s="508"/>
      <c r="W57" s="508"/>
      <c r="X57" s="46"/>
      <c r="Y57" s="47"/>
      <c r="Z57" s="508"/>
      <c r="AA57" s="508"/>
      <c r="AB57" s="508"/>
      <c r="AC57" s="508"/>
      <c r="AD57" s="508"/>
      <c r="AE57" s="508"/>
      <c r="AF57" s="508"/>
      <c r="AG57" s="508"/>
      <c r="AH57" s="38"/>
      <c r="AI57" s="39"/>
    </row>
    <row r="58" spans="1:35" ht="9" customHeight="1">
      <c r="A58" s="50"/>
      <c r="B58" s="45"/>
      <c r="C58" s="508"/>
      <c r="D58" s="508"/>
      <c r="E58" s="508"/>
      <c r="F58" s="486"/>
      <c r="G58" s="487"/>
      <c r="H58" s="45"/>
      <c r="I58" s="45"/>
      <c r="J58" s="508"/>
      <c r="K58" s="508"/>
      <c r="L58" s="508"/>
      <c r="M58" s="486"/>
      <c r="N58" s="487"/>
      <c r="O58" s="486"/>
      <c r="P58" s="487"/>
      <c r="Q58" s="486"/>
      <c r="R58" s="487"/>
      <c r="S58" s="45"/>
      <c r="T58" s="45"/>
      <c r="U58" s="508"/>
      <c r="V58" s="508"/>
      <c r="W58" s="508"/>
      <c r="X58" s="45"/>
      <c r="Y58" s="45"/>
      <c r="Z58" s="508"/>
      <c r="AA58" s="508"/>
      <c r="AB58" s="508"/>
      <c r="AC58" s="508"/>
      <c r="AD58" s="508"/>
      <c r="AE58" s="508"/>
      <c r="AF58" s="508"/>
      <c r="AG58" s="508"/>
      <c r="AH58" s="36"/>
      <c r="AI58" s="37"/>
    </row>
    <row r="59" spans="1:35" ht="9" customHeight="1">
      <c r="A59" s="51"/>
      <c r="B59" s="47"/>
      <c r="C59" s="508"/>
      <c r="D59" s="508"/>
      <c r="E59" s="508"/>
      <c r="F59" s="484"/>
      <c r="G59" s="485"/>
      <c r="H59" s="46"/>
      <c r="I59" s="47"/>
      <c r="J59" s="508"/>
      <c r="K59" s="508"/>
      <c r="L59" s="508"/>
      <c r="M59" s="484"/>
      <c r="N59" s="485"/>
      <c r="O59" s="484"/>
      <c r="P59" s="485"/>
      <c r="Q59" s="484"/>
      <c r="R59" s="485"/>
      <c r="S59" s="46"/>
      <c r="T59" s="47"/>
      <c r="U59" s="508"/>
      <c r="V59" s="508"/>
      <c r="W59" s="508"/>
      <c r="X59" s="46"/>
      <c r="Y59" s="47"/>
      <c r="Z59" s="508"/>
      <c r="AA59" s="508"/>
      <c r="AB59" s="508"/>
      <c r="AC59" s="508"/>
      <c r="AD59" s="508"/>
      <c r="AE59" s="508"/>
      <c r="AF59" s="508"/>
      <c r="AG59" s="508"/>
      <c r="AH59" s="38"/>
      <c r="AI59" s="39"/>
    </row>
    <row r="60" spans="1:35" ht="9" customHeight="1">
      <c r="A60" s="50"/>
      <c r="B60" s="45"/>
      <c r="C60" s="508"/>
      <c r="D60" s="508"/>
      <c r="E60" s="508"/>
      <c r="F60" s="486"/>
      <c r="G60" s="487"/>
      <c r="H60" s="45"/>
      <c r="I60" s="45"/>
      <c r="J60" s="508"/>
      <c r="K60" s="508"/>
      <c r="L60" s="508"/>
      <c r="M60" s="486"/>
      <c r="N60" s="487"/>
      <c r="O60" s="486"/>
      <c r="P60" s="487"/>
      <c r="Q60" s="486"/>
      <c r="R60" s="487"/>
      <c r="S60" s="45"/>
      <c r="T60" s="45"/>
      <c r="U60" s="508"/>
      <c r="V60" s="508"/>
      <c r="W60" s="508"/>
      <c r="X60" s="45"/>
      <c r="Y60" s="45"/>
      <c r="Z60" s="508"/>
      <c r="AA60" s="508"/>
      <c r="AB60" s="508"/>
      <c r="AC60" s="508"/>
      <c r="AD60" s="508"/>
      <c r="AE60" s="508"/>
      <c r="AF60" s="508"/>
      <c r="AG60" s="508"/>
      <c r="AH60" s="36"/>
      <c r="AI60" s="37"/>
    </row>
    <row r="61" spans="1:35" ht="9" customHeight="1">
      <c r="A61" s="51"/>
      <c r="B61" s="47"/>
      <c r="C61" s="508"/>
      <c r="D61" s="508"/>
      <c r="E61" s="508"/>
      <c r="F61" s="484"/>
      <c r="G61" s="485"/>
      <c r="H61" s="46"/>
      <c r="I61" s="47"/>
      <c r="J61" s="508"/>
      <c r="K61" s="508"/>
      <c r="L61" s="508"/>
      <c r="M61" s="484"/>
      <c r="N61" s="485"/>
      <c r="O61" s="484"/>
      <c r="P61" s="485"/>
      <c r="Q61" s="484"/>
      <c r="R61" s="485"/>
      <c r="S61" s="46"/>
      <c r="T61" s="47"/>
      <c r="U61" s="508"/>
      <c r="V61" s="508"/>
      <c r="W61" s="508"/>
      <c r="X61" s="46"/>
      <c r="Y61" s="47"/>
      <c r="Z61" s="508"/>
      <c r="AA61" s="508"/>
      <c r="AB61" s="508"/>
      <c r="AC61" s="508"/>
      <c r="AD61" s="508"/>
      <c r="AE61" s="508"/>
      <c r="AF61" s="508"/>
      <c r="AG61" s="508"/>
      <c r="AH61" s="38"/>
      <c r="AI61" s="39"/>
    </row>
    <row r="62" spans="1:35" ht="9" customHeight="1">
      <c r="A62" s="50"/>
      <c r="B62" s="45"/>
      <c r="C62" s="508"/>
      <c r="D62" s="508"/>
      <c r="E62" s="508"/>
      <c r="F62" s="486"/>
      <c r="G62" s="487"/>
      <c r="H62" s="45"/>
      <c r="I62" s="45"/>
      <c r="J62" s="508"/>
      <c r="K62" s="508"/>
      <c r="L62" s="508"/>
      <c r="M62" s="486"/>
      <c r="N62" s="487"/>
      <c r="O62" s="486"/>
      <c r="P62" s="487"/>
      <c r="Q62" s="486"/>
      <c r="R62" s="487"/>
      <c r="S62" s="45"/>
      <c r="T62" s="45"/>
      <c r="U62" s="508"/>
      <c r="V62" s="508"/>
      <c r="W62" s="508"/>
      <c r="X62" s="45"/>
      <c r="Y62" s="45"/>
      <c r="Z62" s="508"/>
      <c r="AA62" s="508"/>
      <c r="AB62" s="508"/>
      <c r="AC62" s="508"/>
      <c r="AD62" s="508"/>
      <c r="AE62" s="508"/>
      <c r="AF62" s="508"/>
      <c r="AG62" s="508"/>
      <c r="AH62" s="36"/>
      <c r="AI62" s="37"/>
    </row>
    <row r="63" spans="1:35" ht="9" customHeight="1">
      <c r="A63" s="51"/>
      <c r="B63" s="47"/>
      <c r="C63" s="508"/>
      <c r="D63" s="508"/>
      <c r="E63" s="508"/>
      <c r="F63" s="484"/>
      <c r="G63" s="485"/>
      <c r="H63" s="46"/>
      <c r="I63" s="47"/>
      <c r="J63" s="508"/>
      <c r="K63" s="508"/>
      <c r="L63" s="508"/>
      <c r="M63" s="484"/>
      <c r="N63" s="485"/>
      <c r="O63" s="484"/>
      <c r="P63" s="485"/>
      <c r="Q63" s="484"/>
      <c r="R63" s="485"/>
      <c r="S63" s="46"/>
      <c r="T63" s="47"/>
      <c r="U63" s="508"/>
      <c r="V63" s="508"/>
      <c r="W63" s="508"/>
      <c r="X63" s="46"/>
      <c r="Y63" s="47"/>
      <c r="Z63" s="508"/>
      <c r="AA63" s="508"/>
      <c r="AB63" s="508"/>
      <c r="AC63" s="508"/>
      <c r="AD63" s="508"/>
      <c r="AE63" s="508"/>
      <c r="AF63" s="508"/>
      <c r="AG63" s="508"/>
      <c r="AH63" s="38"/>
      <c r="AI63" s="39"/>
    </row>
    <row r="64" spans="1:35" ht="9" customHeight="1" thickBot="1">
      <c r="A64" s="52"/>
      <c r="B64" s="48"/>
      <c r="C64" s="513"/>
      <c r="D64" s="513"/>
      <c r="E64" s="513"/>
      <c r="F64" s="517"/>
      <c r="G64" s="518"/>
      <c r="H64" s="48"/>
      <c r="I64" s="48"/>
      <c r="J64" s="513"/>
      <c r="K64" s="513"/>
      <c r="L64" s="513"/>
      <c r="M64" s="517"/>
      <c r="N64" s="518"/>
      <c r="O64" s="517"/>
      <c r="P64" s="518"/>
      <c r="Q64" s="517"/>
      <c r="R64" s="518"/>
      <c r="S64" s="48"/>
      <c r="T64" s="48"/>
      <c r="U64" s="513"/>
      <c r="V64" s="513"/>
      <c r="W64" s="513"/>
      <c r="X64" s="48"/>
      <c r="Y64" s="48"/>
      <c r="Z64" s="513"/>
      <c r="AA64" s="513"/>
      <c r="AB64" s="513"/>
      <c r="AC64" s="513"/>
      <c r="AD64" s="513"/>
      <c r="AE64" s="513"/>
      <c r="AF64" s="513"/>
      <c r="AG64" s="513"/>
      <c r="AH64" s="41"/>
      <c r="AI64" s="42"/>
    </row>
    <row r="65" spans="1:36" ht="14.25" customHeight="1">
      <c r="A65" s="53" t="s">
        <v>146</v>
      </c>
      <c r="B65" s="54" t="s">
        <v>151</v>
      </c>
      <c r="C65" s="54"/>
      <c r="D65" s="54"/>
      <c r="E65" s="54"/>
      <c r="F65" s="54"/>
      <c r="G65" s="54"/>
      <c r="H65" s="54"/>
      <c r="AD65" s="33"/>
      <c r="AE65" s="33"/>
      <c r="AF65" s="33"/>
      <c r="AG65" s="33"/>
      <c r="AH65" s="33" t="s">
        <v>147</v>
      </c>
      <c r="AI65" s="40" t="s">
        <v>146</v>
      </c>
      <c r="AJ65" s="33"/>
    </row>
    <row r="66" spans="1:36" ht="14.25" customHeight="1">
      <c r="A66" s="53" t="s">
        <v>148</v>
      </c>
      <c r="B66" s="54" t="s">
        <v>150</v>
      </c>
      <c r="C66" s="54"/>
      <c r="D66" s="54"/>
      <c r="E66" s="54"/>
      <c r="F66" s="54"/>
      <c r="G66" s="54"/>
      <c r="H66" s="54"/>
      <c r="AG66" s="33"/>
      <c r="AH66" s="33" t="s">
        <v>149</v>
      </c>
      <c r="AI66" s="33" t="s">
        <v>148</v>
      </c>
    </row>
  </sheetData>
  <mergeCells count="256">
    <mergeCell ref="AC19:AG20"/>
    <mergeCell ref="AC21:AG22"/>
    <mergeCell ref="AC23:AG24"/>
    <mergeCell ref="F55:G56"/>
    <mergeCell ref="F57:G58"/>
    <mergeCell ref="F59:G60"/>
    <mergeCell ref="F61:G62"/>
    <mergeCell ref="F63:G64"/>
    <mergeCell ref="H8:L10"/>
    <mergeCell ref="F43:G44"/>
    <mergeCell ref="F45:G46"/>
    <mergeCell ref="F47:G48"/>
    <mergeCell ref="F49:G50"/>
    <mergeCell ref="F25:G26"/>
    <mergeCell ref="F27:G28"/>
    <mergeCell ref="F29:G30"/>
    <mergeCell ref="F51:G52"/>
    <mergeCell ref="F53:G54"/>
    <mergeCell ref="F31:G32"/>
    <mergeCell ref="F33:G34"/>
    <mergeCell ref="F35:G36"/>
    <mergeCell ref="F37:G38"/>
    <mergeCell ref="F39:G40"/>
    <mergeCell ref="F41:G42"/>
    <mergeCell ref="Q63:R64"/>
    <mergeCell ref="M63:N64"/>
    <mergeCell ref="O63:P64"/>
    <mergeCell ref="A5:AL5"/>
    <mergeCell ref="Q6:R6"/>
    <mergeCell ref="M17:N18"/>
    <mergeCell ref="O17:P18"/>
    <mergeCell ref="Q17:R18"/>
    <mergeCell ref="Q13:R14"/>
    <mergeCell ref="F19:G20"/>
    <mergeCell ref="F21:G22"/>
    <mergeCell ref="F23:G24"/>
    <mergeCell ref="M23:N24"/>
    <mergeCell ref="O23:P24"/>
    <mergeCell ref="Q23:R24"/>
    <mergeCell ref="M15:N16"/>
    <mergeCell ref="O15:P16"/>
    <mergeCell ref="Q15:R16"/>
    <mergeCell ref="J11:L12"/>
    <mergeCell ref="J13:L14"/>
    <mergeCell ref="J15:L16"/>
    <mergeCell ref="J19:L20"/>
    <mergeCell ref="J21:L22"/>
    <mergeCell ref="J23:L24"/>
    <mergeCell ref="M57:N58"/>
    <mergeCell ref="O57:P58"/>
    <mergeCell ref="Q57:R58"/>
    <mergeCell ref="M59:N60"/>
    <mergeCell ref="O59:P60"/>
    <mergeCell ref="Q59:R60"/>
    <mergeCell ref="M61:N62"/>
    <mergeCell ref="O61:P62"/>
    <mergeCell ref="Q61:R62"/>
    <mergeCell ref="O49:P50"/>
    <mergeCell ref="Q49:R50"/>
    <mergeCell ref="M51:N52"/>
    <mergeCell ref="O51:P52"/>
    <mergeCell ref="Q51:R52"/>
    <mergeCell ref="M53:N54"/>
    <mergeCell ref="O53:P54"/>
    <mergeCell ref="Q53:R54"/>
    <mergeCell ref="M55:N56"/>
    <mergeCell ref="O55:P56"/>
    <mergeCell ref="Q55:R56"/>
    <mergeCell ref="M37:N38"/>
    <mergeCell ref="O37:P38"/>
    <mergeCell ref="Q37:R38"/>
    <mergeCell ref="M39:N40"/>
    <mergeCell ref="O39:P40"/>
    <mergeCell ref="Q39:R40"/>
    <mergeCell ref="M41:N42"/>
    <mergeCell ref="O41:P42"/>
    <mergeCell ref="Q41:R42"/>
    <mergeCell ref="M31:N32"/>
    <mergeCell ref="O31:P32"/>
    <mergeCell ref="Q31:R32"/>
    <mergeCell ref="M33:N34"/>
    <mergeCell ref="O33:P34"/>
    <mergeCell ref="Q33:R34"/>
    <mergeCell ref="M35:N36"/>
    <mergeCell ref="O35:P36"/>
    <mergeCell ref="Q35:R36"/>
    <mergeCell ref="Q27:R28"/>
    <mergeCell ref="M19:N20"/>
    <mergeCell ref="O19:P20"/>
    <mergeCell ref="Q19:R20"/>
    <mergeCell ref="M21:N22"/>
    <mergeCell ref="O21:P22"/>
    <mergeCell ref="Q21:R22"/>
    <mergeCell ref="M29:N30"/>
    <mergeCell ref="O29:P30"/>
    <mergeCell ref="Q29:R30"/>
    <mergeCell ref="A8:E10"/>
    <mergeCell ref="C43:E44"/>
    <mergeCell ref="C45:E46"/>
    <mergeCell ref="C47:E48"/>
    <mergeCell ref="C49:E50"/>
    <mergeCell ref="C19:E20"/>
    <mergeCell ref="C21:E22"/>
    <mergeCell ref="C23:E24"/>
    <mergeCell ref="C25:E26"/>
    <mergeCell ref="C27:E28"/>
    <mergeCell ref="C29:E30"/>
    <mergeCell ref="C31:E32"/>
    <mergeCell ref="C33:E34"/>
    <mergeCell ref="C35:E36"/>
    <mergeCell ref="C37:E38"/>
    <mergeCell ref="C39:E40"/>
    <mergeCell ref="C41:E42"/>
    <mergeCell ref="U55:W56"/>
    <mergeCell ref="U57:W58"/>
    <mergeCell ref="U59:W60"/>
    <mergeCell ref="U61:W62"/>
    <mergeCell ref="U63:W64"/>
    <mergeCell ref="U43:W44"/>
    <mergeCell ref="U45:W46"/>
    <mergeCell ref="C55:E56"/>
    <mergeCell ref="C57:E58"/>
    <mergeCell ref="C59:E60"/>
    <mergeCell ref="C61:E62"/>
    <mergeCell ref="C63:E64"/>
    <mergeCell ref="C51:E52"/>
    <mergeCell ref="C53:E54"/>
    <mergeCell ref="M43:N44"/>
    <mergeCell ref="O43:P44"/>
    <mergeCell ref="Q43:R44"/>
    <mergeCell ref="M45:N46"/>
    <mergeCell ref="O45:P46"/>
    <mergeCell ref="Q45:R46"/>
    <mergeCell ref="M47:N48"/>
    <mergeCell ref="O47:P48"/>
    <mergeCell ref="Q47:R48"/>
    <mergeCell ref="M49:N50"/>
    <mergeCell ref="J53:L54"/>
    <mergeCell ref="J31:L32"/>
    <mergeCell ref="J33:L34"/>
    <mergeCell ref="J41:L42"/>
    <mergeCell ref="J55:L56"/>
    <mergeCell ref="J57:L58"/>
    <mergeCell ref="J59:L60"/>
    <mergeCell ref="J61:L62"/>
    <mergeCell ref="J63:L64"/>
    <mergeCell ref="J43:L44"/>
    <mergeCell ref="J45:L46"/>
    <mergeCell ref="J35:L36"/>
    <mergeCell ref="J37:L38"/>
    <mergeCell ref="J39:L40"/>
    <mergeCell ref="Z55:AB56"/>
    <mergeCell ref="Z57:AB58"/>
    <mergeCell ref="Z59:AB60"/>
    <mergeCell ref="Z61:AB62"/>
    <mergeCell ref="Z63:AB64"/>
    <mergeCell ref="U11:W12"/>
    <mergeCell ref="U13:W14"/>
    <mergeCell ref="U15:W16"/>
    <mergeCell ref="Z43:AB44"/>
    <mergeCell ref="Z45:AB46"/>
    <mergeCell ref="U19:W20"/>
    <mergeCell ref="U21:W22"/>
    <mergeCell ref="U23:W24"/>
    <mergeCell ref="U25:W26"/>
    <mergeCell ref="U27:W28"/>
    <mergeCell ref="U29:W30"/>
    <mergeCell ref="U47:W48"/>
    <mergeCell ref="U49:W50"/>
    <mergeCell ref="U51:W52"/>
    <mergeCell ref="U53:W54"/>
    <mergeCell ref="U31:W32"/>
    <mergeCell ref="U33:W34"/>
    <mergeCell ref="U35:W36"/>
    <mergeCell ref="U37:W38"/>
    <mergeCell ref="AC59:AG60"/>
    <mergeCell ref="AC61:AG62"/>
    <mergeCell ref="AC63:AG64"/>
    <mergeCell ref="Z11:AB12"/>
    <mergeCell ref="Z13:AB14"/>
    <mergeCell ref="Z15:AB16"/>
    <mergeCell ref="AC43:AG44"/>
    <mergeCell ref="AC45:AG46"/>
    <mergeCell ref="Z19:AB20"/>
    <mergeCell ref="Z21:AB22"/>
    <mergeCell ref="Z23:AB24"/>
    <mergeCell ref="Z25:AB26"/>
    <mergeCell ref="Z27:AB28"/>
    <mergeCell ref="Z29:AB30"/>
    <mergeCell ref="Z47:AB48"/>
    <mergeCell ref="Z49:AB50"/>
    <mergeCell ref="Z51:AB52"/>
    <mergeCell ref="Z53:AB54"/>
    <mergeCell ref="Z31:AB32"/>
    <mergeCell ref="Z33:AB34"/>
    <mergeCell ref="Z35:AB36"/>
    <mergeCell ref="Z37:AB38"/>
    <mergeCell ref="Z39:AB40"/>
    <mergeCell ref="Z41:AB42"/>
    <mergeCell ref="AC53:AG54"/>
    <mergeCell ref="AC31:AG32"/>
    <mergeCell ref="AC33:AG34"/>
    <mergeCell ref="AC35:AG36"/>
    <mergeCell ref="AC37:AG38"/>
    <mergeCell ref="AC39:AG40"/>
    <mergeCell ref="AC41:AG42"/>
    <mergeCell ref="AC55:AG56"/>
    <mergeCell ref="AC57:AG58"/>
    <mergeCell ref="F15:G16"/>
    <mergeCell ref="AC25:AG26"/>
    <mergeCell ref="AC27:AG28"/>
    <mergeCell ref="AC29:AG30"/>
    <mergeCell ref="AC47:AG48"/>
    <mergeCell ref="AC49:AG50"/>
    <mergeCell ref="AC51:AG52"/>
    <mergeCell ref="AH8:AI10"/>
    <mergeCell ref="AC11:AG12"/>
    <mergeCell ref="AC13:AG14"/>
    <mergeCell ref="AC15:AG16"/>
    <mergeCell ref="J25:L26"/>
    <mergeCell ref="J27:L28"/>
    <mergeCell ref="J29:L30"/>
    <mergeCell ref="J47:L48"/>
    <mergeCell ref="J49:L50"/>
    <mergeCell ref="J51:L52"/>
    <mergeCell ref="U39:W40"/>
    <mergeCell ref="U41:W42"/>
    <mergeCell ref="M25:N26"/>
    <mergeCell ref="O25:P26"/>
    <mergeCell ref="Q25:R26"/>
    <mergeCell ref="M27:N28"/>
    <mergeCell ref="O27:P28"/>
    <mergeCell ref="F17:G18"/>
    <mergeCell ref="O8:R9"/>
    <mergeCell ref="O10:P10"/>
    <mergeCell ref="Q10:R10"/>
    <mergeCell ref="AC8:AG10"/>
    <mergeCell ref="O13:P14"/>
    <mergeCell ref="X8:AB10"/>
    <mergeCell ref="O11:P12"/>
    <mergeCell ref="C17:E18"/>
    <mergeCell ref="F8:G10"/>
    <mergeCell ref="M8:N10"/>
    <mergeCell ref="AC17:AG18"/>
    <mergeCell ref="Z17:AB18"/>
    <mergeCell ref="U17:W18"/>
    <mergeCell ref="J17:L18"/>
    <mergeCell ref="M13:N14"/>
    <mergeCell ref="S8:W10"/>
    <mergeCell ref="Q11:R12"/>
    <mergeCell ref="C11:E12"/>
    <mergeCell ref="C13:E14"/>
    <mergeCell ref="C15:E16"/>
    <mergeCell ref="M11:N12"/>
    <mergeCell ref="F11:G12"/>
    <mergeCell ref="F13:G14"/>
  </mergeCells>
  <printOptions horizontalCentered="1" verticalCentered="1"/>
  <pageMargins left="0" right="0" top="0" bottom="0"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26"/>
  <sheetViews>
    <sheetView view="pageBreakPreview" zoomScaleNormal="100" zoomScaleSheetLayoutView="100" workbookViewId="0">
      <selection activeCell="Q27" sqref="Q27"/>
    </sheetView>
  </sheetViews>
  <sheetFormatPr defaultColWidth="9.140625" defaultRowHeight="23.25"/>
  <cols>
    <col min="1" max="1" width="13.7109375" style="8" customWidth="1"/>
    <col min="2" max="2" width="50.7109375" style="8" customWidth="1"/>
    <col min="3" max="3" width="4.7109375" style="7" customWidth="1"/>
    <col min="4" max="4" width="50.7109375" style="7" customWidth="1"/>
    <col min="5" max="5" width="16.7109375" style="7" customWidth="1"/>
    <col min="6" max="13" width="9.140625" style="7"/>
    <col min="14" max="14" width="13.140625" style="7" customWidth="1"/>
    <col min="15" max="15" width="16" style="7" customWidth="1"/>
    <col min="16" max="16" width="1.28515625" style="7" customWidth="1"/>
    <col min="17" max="16384" width="9.140625" style="7"/>
  </cols>
  <sheetData>
    <row r="1" spans="1:11" s="4" customFormat="1" ht="59.25" customHeight="1">
      <c r="A1" s="360"/>
      <c r="B1" s="360"/>
      <c r="C1" s="360"/>
      <c r="D1" s="360"/>
      <c r="E1" s="360"/>
      <c r="F1" s="6"/>
      <c r="G1" s="13"/>
      <c r="H1" s="13"/>
    </row>
    <row r="2" spans="1:11" s="11" customFormat="1" ht="57.75" customHeight="1">
      <c r="A2" s="368" t="s">
        <v>109</v>
      </c>
      <c r="B2" s="368"/>
      <c r="C2" s="12"/>
      <c r="D2" s="360"/>
      <c r="E2" s="360"/>
      <c r="F2" s="7"/>
      <c r="G2" s="7"/>
      <c r="H2" s="7"/>
      <c r="I2" s="12"/>
      <c r="J2" s="12"/>
      <c r="K2" s="12"/>
    </row>
    <row r="3" spans="1:11" ht="93.75" customHeight="1">
      <c r="A3" s="365" t="s">
        <v>337</v>
      </c>
      <c r="B3" s="365"/>
      <c r="C3" s="237"/>
      <c r="D3" s="364" t="s">
        <v>336</v>
      </c>
      <c r="E3" s="364"/>
    </row>
    <row r="4" spans="1:11" ht="81.75" customHeight="1">
      <c r="A4" s="366" t="s">
        <v>328</v>
      </c>
      <c r="B4" s="366"/>
      <c r="C4" s="79"/>
      <c r="D4" s="364" t="s">
        <v>329</v>
      </c>
      <c r="E4" s="364"/>
    </row>
    <row r="5" spans="1:11" ht="54.75" customHeight="1">
      <c r="A5" s="367" t="s">
        <v>259</v>
      </c>
      <c r="B5" s="367"/>
      <c r="C5" s="79"/>
      <c r="D5" s="364" t="s">
        <v>258</v>
      </c>
      <c r="E5" s="364"/>
    </row>
    <row r="6" spans="1:11" ht="54.75" customHeight="1">
      <c r="A6" s="370" t="s">
        <v>108</v>
      </c>
      <c r="B6" s="370"/>
      <c r="C6" s="80"/>
      <c r="D6" s="81" t="s">
        <v>160</v>
      </c>
      <c r="E6"/>
    </row>
    <row r="7" spans="1:11" ht="67.5" customHeight="1">
      <c r="A7" s="369" t="s">
        <v>291</v>
      </c>
      <c r="B7" s="369"/>
      <c r="C7" s="79"/>
      <c r="D7" s="371" t="s">
        <v>260</v>
      </c>
      <c r="E7" s="372"/>
    </row>
    <row r="8" spans="1:11" ht="67.5" customHeight="1">
      <c r="A8" s="10"/>
    </row>
    <row r="9" spans="1:11" ht="67.5" customHeight="1">
      <c r="E9" s="9"/>
    </row>
    <row r="10" spans="1:11" ht="43.5" customHeight="1">
      <c r="A10" s="9"/>
      <c r="B10" s="9"/>
      <c r="D10" s="9"/>
    </row>
    <row r="26" spans="6:6">
      <c r="F26" s="7">
        <v>1028096</v>
      </c>
    </row>
  </sheetData>
  <mergeCells count="12">
    <mergeCell ref="A7:B7"/>
    <mergeCell ref="A6:B6"/>
    <mergeCell ref="D2:E2"/>
    <mergeCell ref="D3:E3"/>
    <mergeCell ref="D5:E5"/>
    <mergeCell ref="D7:E7"/>
    <mergeCell ref="A1:E1"/>
    <mergeCell ref="D4:E4"/>
    <mergeCell ref="A3:B3"/>
    <mergeCell ref="A4:B4"/>
    <mergeCell ref="A5:B5"/>
    <mergeCell ref="A2:B2"/>
  </mergeCells>
  <printOptions horizontalCentered="1" verticalCentered="1"/>
  <pageMargins left="0" right="0" top="0" bottom="0" header="0.31496062992125984" footer="0.31496062992125984"/>
  <pageSetup paperSize="9" orientation="landscape" r:id="rId1"/>
  <rowBreaks count="1" manualBreakCount="1">
    <brk id="7" max="4" man="1"/>
  </rowBreaks>
  <drawing r:id="rId2"/>
  <legacyDrawing r:id="rId3"/>
  <oleObjects>
    <mc:AlternateContent xmlns:mc="http://schemas.openxmlformats.org/markup-compatibility/2006">
      <mc:Choice Requires="x14">
        <oleObject progId="MSWordArt.2" shapeId="20481" r:id="rId4">
          <objectPr defaultSize="0" autoPict="0" r:id="rId5">
            <anchor moveWithCells="1" sizeWithCells="1">
              <from>
                <xdr:col>3</xdr:col>
                <xdr:colOff>1762125</xdr:colOff>
                <xdr:row>1</xdr:row>
                <xdr:rowOff>95250</xdr:rowOff>
              </from>
              <to>
                <xdr:col>3</xdr:col>
                <xdr:colOff>2647950</xdr:colOff>
                <xdr:row>1</xdr:row>
                <xdr:rowOff>628650</xdr:rowOff>
              </to>
            </anchor>
          </objectPr>
        </oleObject>
      </mc:Choice>
      <mc:Fallback>
        <oleObject progId="MSWordArt.2" shapeId="2048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L28"/>
  <sheetViews>
    <sheetView view="pageBreakPreview" zoomScaleNormal="100" zoomScaleSheetLayoutView="100" workbookViewId="0">
      <selection activeCell="Q27" sqref="Q27"/>
    </sheetView>
  </sheetViews>
  <sheetFormatPr defaultColWidth="9.140625" defaultRowHeight="15"/>
  <cols>
    <col min="1" max="1" width="8.7109375" style="14" customWidth="1"/>
    <col min="2" max="2" width="54.7109375" style="82" customWidth="1"/>
    <col min="3" max="3" width="13.7109375" style="82" customWidth="1"/>
    <col min="4" max="4" width="54.7109375" style="14" customWidth="1"/>
    <col min="5" max="5" width="8.7109375" style="15" customWidth="1"/>
    <col min="6" max="6" width="23" style="14" customWidth="1"/>
    <col min="7" max="7" width="67.28515625" style="14" customWidth="1"/>
    <col min="8" max="13" width="9.140625" style="14"/>
    <col min="14" max="14" width="13.140625" style="14" customWidth="1"/>
    <col min="15" max="15" width="16" style="14" customWidth="1"/>
    <col min="16" max="16" width="1.28515625" style="14" customWidth="1"/>
    <col min="17" max="16384" width="9.140625" style="14"/>
  </cols>
  <sheetData>
    <row r="1" spans="1:12" s="4" customFormat="1" ht="48" customHeight="1">
      <c r="A1" s="360"/>
      <c r="B1" s="360"/>
      <c r="C1" s="360"/>
      <c r="D1" s="360"/>
      <c r="E1" s="360"/>
      <c r="F1" s="5"/>
      <c r="G1" s="5"/>
      <c r="H1" s="5"/>
      <c r="I1" s="5"/>
      <c r="J1" s="5"/>
      <c r="K1" s="5"/>
      <c r="L1" s="5"/>
    </row>
    <row r="2" spans="1:12" s="90" customFormat="1" ht="36" customHeight="1">
      <c r="A2" s="374" t="s">
        <v>171</v>
      </c>
      <c r="B2" s="374"/>
      <c r="C2" s="91"/>
      <c r="D2" s="373" t="s">
        <v>170</v>
      </c>
      <c r="E2" s="373"/>
    </row>
    <row r="3" spans="1:12" ht="38.25" customHeight="1">
      <c r="A3" s="312" t="s">
        <v>172</v>
      </c>
      <c r="B3" s="313" t="s">
        <v>175</v>
      </c>
      <c r="C3" s="313" t="s">
        <v>110</v>
      </c>
      <c r="D3" s="314" t="s">
        <v>174</v>
      </c>
      <c r="E3" s="315" t="s">
        <v>173</v>
      </c>
    </row>
    <row r="4" spans="1:12" s="17" customFormat="1" ht="26.25" customHeight="1" thickBot="1">
      <c r="A4" s="68"/>
      <c r="B4" s="83" t="s">
        <v>109</v>
      </c>
      <c r="C4" s="103" t="s">
        <v>181</v>
      </c>
      <c r="D4" s="33" t="s">
        <v>162</v>
      </c>
      <c r="E4" s="92"/>
    </row>
    <row r="5" spans="1:12" s="17" customFormat="1" ht="18" customHeight="1" thickBot="1">
      <c r="A5" s="69"/>
      <c r="B5" s="84" t="s">
        <v>112</v>
      </c>
      <c r="C5" s="102" t="s">
        <v>293</v>
      </c>
      <c r="D5" s="85" t="s">
        <v>161</v>
      </c>
      <c r="E5" s="93"/>
    </row>
    <row r="6" spans="1:12" s="17" customFormat="1" ht="58.5" customHeight="1" thickBot="1">
      <c r="A6" s="71"/>
      <c r="B6" s="97" t="s">
        <v>191</v>
      </c>
      <c r="C6" s="70"/>
      <c r="D6" s="98" t="s">
        <v>190</v>
      </c>
      <c r="E6" s="94"/>
    </row>
    <row r="7" spans="1:12" s="17" customFormat="1" ht="15.95" customHeight="1" thickBot="1">
      <c r="A7" s="73" t="s">
        <v>130</v>
      </c>
      <c r="B7" s="87" t="s">
        <v>166</v>
      </c>
      <c r="C7" s="100">
        <v>3</v>
      </c>
      <c r="D7" s="89" t="s">
        <v>165</v>
      </c>
      <c r="E7" s="96" t="s">
        <v>130</v>
      </c>
    </row>
    <row r="8" spans="1:12" s="17" customFormat="1" ht="15.95" customHeight="1" thickBot="1">
      <c r="A8" s="72" t="s">
        <v>131</v>
      </c>
      <c r="B8" s="86" t="s">
        <v>164</v>
      </c>
      <c r="C8" s="101">
        <v>5</v>
      </c>
      <c r="D8" s="88" t="s">
        <v>163</v>
      </c>
      <c r="E8" s="95" t="s">
        <v>131</v>
      </c>
    </row>
    <row r="9" spans="1:12" s="17" customFormat="1" ht="15.95" customHeight="1" thickBot="1">
      <c r="A9" s="73" t="s">
        <v>132</v>
      </c>
      <c r="B9" s="87" t="s">
        <v>167</v>
      </c>
      <c r="C9" s="100">
        <v>8</v>
      </c>
      <c r="D9" s="89" t="s">
        <v>168</v>
      </c>
      <c r="E9" s="96" t="s">
        <v>132</v>
      </c>
    </row>
    <row r="10" spans="1:12" s="17" customFormat="1" ht="15.95" customHeight="1" thickBot="1">
      <c r="A10" s="73" t="s">
        <v>133</v>
      </c>
      <c r="B10" s="87" t="s">
        <v>234</v>
      </c>
      <c r="C10" s="100">
        <v>10</v>
      </c>
      <c r="D10" s="89" t="s">
        <v>227</v>
      </c>
      <c r="E10" s="96" t="s">
        <v>133</v>
      </c>
    </row>
    <row r="11" spans="1:12" s="17" customFormat="1" ht="15.95" customHeight="1" thickBot="1">
      <c r="A11" s="72" t="s">
        <v>134</v>
      </c>
      <c r="B11" s="86" t="s">
        <v>235</v>
      </c>
      <c r="C11" s="101">
        <v>14</v>
      </c>
      <c r="D11" s="88" t="s">
        <v>228</v>
      </c>
      <c r="E11" s="95" t="s">
        <v>134</v>
      </c>
    </row>
    <row r="12" spans="1:12" s="17" customFormat="1" ht="15.95" customHeight="1" thickBot="1">
      <c r="A12" s="73" t="s">
        <v>226</v>
      </c>
      <c r="B12" s="87" t="s">
        <v>9</v>
      </c>
      <c r="C12" s="100">
        <v>16</v>
      </c>
      <c r="D12" s="89" t="s">
        <v>169</v>
      </c>
      <c r="E12" s="96" t="s">
        <v>226</v>
      </c>
    </row>
    <row r="13" spans="1:12" s="17" customFormat="1" ht="44.25" customHeight="1" thickBot="1">
      <c r="A13" s="71"/>
      <c r="B13" s="106" t="s">
        <v>192</v>
      </c>
      <c r="C13" s="70"/>
      <c r="D13" s="105" t="s">
        <v>236</v>
      </c>
      <c r="E13" s="94"/>
    </row>
    <row r="14" spans="1:12" s="17" customFormat="1" ht="15.95" customHeight="1" thickBot="1">
      <c r="A14" s="73" t="s">
        <v>193</v>
      </c>
      <c r="B14" s="87" t="s">
        <v>166</v>
      </c>
      <c r="C14" s="100">
        <v>23</v>
      </c>
      <c r="D14" s="89" t="s">
        <v>165</v>
      </c>
      <c r="E14" s="96" t="s">
        <v>193</v>
      </c>
    </row>
    <row r="15" spans="1:12" s="17" customFormat="1" ht="15.95" customHeight="1" thickBot="1">
      <c r="A15" s="72" t="s">
        <v>194</v>
      </c>
      <c r="B15" s="86" t="s">
        <v>164</v>
      </c>
      <c r="C15" s="101">
        <v>24</v>
      </c>
      <c r="D15" s="88" t="s">
        <v>163</v>
      </c>
      <c r="E15" s="95" t="s">
        <v>194</v>
      </c>
    </row>
    <row r="16" spans="1:12" s="17" customFormat="1" ht="15.95" customHeight="1" thickBot="1">
      <c r="A16" s="73" t="s">
        <v>195</v>
      </c>
      <c r="B16" s="87" t="s">
        <v>167</v>
      </c>
      <c r="C16" s="100">
        <v>25</v>
      </c>
      <c r="D16" s="89" t="s">
        <v>168</v>
      </c>
      <c r="E16" s="96" t="s">
        <v>195</v>
      </c>
    </row>
    <row r="17" spans="1:6" s="17" customFormat="1" ht="15.95" customHeight="1" thickBot="1">
      <c r="A17" s="73" t="s">
        <v>196</v>
      </c>
      <c r="B17" s="87" t="s">
        <v>234</v>
      </c>
      <c r="C17" s="100">
        <v>27</v>
      </c>
      <c r="D17" s="89" t="s">
        <v>227</v>
      </c>
      <c r="E17" s="96" t="s">
        <v>304</v>
      </c>
    </row>
    <row r="18" spans="1:6" s="17" customFormat="1" ht="15.95" customHeight="1" thickBot="1">
      <c r="A18" s="72" t="s">
        <v>197</v>
      </c>
      <c r="B18" s="86" t="s">
        <v>235</v>
      </c>
      <c r="C18" s="101">
        <v>28</v>
      </c>
      <c r="D18" s="88" t="s">
        <v>228</v>
      </c>
      <c r="E18" s="95" t="s">
        <v>197</v>
      </c>
    </row>
    <row r="19" spans="1:6" s="17" customFormat="1" ht="15.95" customHeight="1" thickBot="1">
      <c r="A19" s="73" t="s">
        <v>229</v>
      </c>
      <c r="B19" s="87" t="s">
        <v>9</v>
      </c>
      <c r="C19" s="100">
        <v>29</v>
      </c>
      <c r="D19" s="89" t="s">
        <v>169</v>
      </c>
      <c r="E19" s="96" t="s">
        <v>229</v>
      </c>
    </row>
    <row r="20" spans="1:6" s="17" customFormat="1" ht="15.95" customHeight="1" thickBot="1">
      <c r="A20" s="72"/>
      <c r="B20" s="86" t="s">
        <v>295</v>
      </c>
      <c r="C20" s="101">
        <v>30</v>
      </c>
      <c r="D20" s="207" t="s">
        <v>294</v>
      </c>
      <c r="E20" s="95"/>
    </row>
    <row r="21" spans="1:6" s="17" customFormat="1" ht="15.95" customHeight="1" thickBot="1">
      <c r="A21" s="73"/>
      <c r="B21" s="87" t="s">
        <v>296</v>
      </c>
      <c r="C21" s="100">
        <v>31</v>
      </c>
      <c r="D21" s="89" t="s">
        <v>297</v>
      </c>
      <c r="E21" s="96"/>
    </row>
    <row r="22" spans="1:6">
      <c r="A22" s="208"/>
      <c r="B22" s="209" t="s">
        <v>177</v>
      </c>
      <c r="C22" s="210">
        <v>33</v>
      </c>
      <c r="D22" s="211" t="s">
        <v>176</v>
      </c>
      <c r="E22" s="212"/>
    </row>
    <row r="23" spans="1:6">
      <c r="D23" s="74"/>
      <c r="E23" s="16"/>
    </row>
    <row r="24" spans="1:6">
      <c r="E24" s="16"/>
    </row>
    <row r="25" spans="1:6">
      <c r="E25" s="16"/>
    </row>
    <row r="26" spans="1:6">
      <c r="E26" s="16"/>
    </row>
    <row r="27" spans="1:6">
      <c r="E27" s="16"/>
    </row>
    <row r="28" spans="1:6">
      <c r="F28" s="14">
        <v>1028096</v>
      </c>
    </row>
  </sheetData>
  <mergeCells count="3">
    <mergeCell ref="A1:E1"/>
    <mergeCell ref="D2:E2"/>
    <mergeCell ref="A2:B2"/>
  </mergeCells>
  <printOptions horizontalCentered="1" verticalCentered="1"/>
  <pageMargins left="0" right="0" top="0" bottom="0" header="0.31496062992125984" footer="0.31496062992125984"/>
  <pageSetup paperSize="9" orientation="landscape"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26"/>
  <sheetViews>
    <sheetView view="pageBreakPreview" zoomScaleNormal="100" zoomScaleSheetLayoutView="100" workbookViewId="0">
      <selection activeCell="Q27" sqref="Q27"/>
    </sheetView>
  </sheetViews>
  <sheetFormatPr defaultColWidth="9.140625" defaultRowHeight="40.5" customHeight="1"/>
  <cols>
    <col min="1" max="1" width="18.7109375" style="19" customWidth="1"/>
    <col min="2" max="2" width="50.7109375" style="19" customWidth="1"/>
    <col min="3" max="3" width="4.7109375" style="18" customWidth="1"/>
    <col min="4" max="4" width="50.7109375" style="18" customWidth="1"/>
    <col min="5" max="5" width="17.7109375" style="18" customWidth="1"/>
    <col min="6" max="7" width="9.140625" style="18"/>
    <col min="8" max="8" width="62.42578125" style="18" customWidth="1"/>
    <col min="9" max="13" width="9.140625" style="18"/>
    <col min="14" max="14" width="13.140625" style="18" customWidth="1"/>
    <col min="15" max="15" width="16" style="18" customWidth="1"/>
    <col min="16" max="16" width="1.28515625" style="18" customWidth="1"/>
    <col min="17" max="16384" width="9.140625" style="18"/>
  </cols>
  <sheetData>
    <row r="1" spans="1:11" s="23" customFormat="1" ht="56.25" customHeight="1">
      <c r="A1" s="360"/>
      <c r="B1" s="382"/>
      <c r="C1" s="382"/>
      <c r="D1" s="382"/>
      <c r="E1" s="382"/>
      <c r="F1" s="24"/>
      <c r="G1" s="24"/>
      <c r="H1" s="24"/>
    </row>
    <row r="2" spans="1:11" s="21" customFormat="1" ht="40.5" customHeight="1">
      <c r="A2" s="383" t="s">
        <v>112</v>
      </c>
      <c r="B2" s="383"/>
      <c r="C2" s="22"/>
      <c r="D2" s="384" t="s">
        <v>111</v>
      </c>
      <c r="E2" s="384"/>
      <c r="F2" s="18"/>
      <c r="G2" s="18"/>
      <c r="H2" s="18"/>
      <c r="I2" s="22"/>
      <c r="J2" s="22"/>
      <c r="K2" s="22"/>
    </row>
    <row r="3" spans="1:11" ht="40.5" customHeight="1">
      <c r="A3" s="386" t="s">
        <v>335</v>
      </c>
      <c r="B3" s="386"/>
      <c r="D3" s="385" t="s">
        <v>334</v>
      </c>
      <c r="E3" s="385"/>
    </row>
    <row r="4" spans="1:11" ht="40.5" customHeight="1">
      <c r="A4" s="386"/>
      <c r="B4" s="386"/>
      <c r="D4" s="385" t="s">
        <v>113</v>
      </c>
      <c r="E4" s="385"/>
    </row>
    <row r="5" spans="1:11" ht="20.25">
      <c r="A5" s="377" t="s">
        <v>201</v>
      </c>
      <c r="B5" s="378"/>
      <c r="D5" s="375" t="s">
        <v>247</v>
      </c>
      <c r="E5" s="375"/>
    </row>
    <row r="6" spans="1:11" ht="108.75" customHeight="1">
      <c r="A6" s="380" t="s">
        <v>248</v>
      </c>
      <c r="B6" s="380"/>
      <c r="D6" s="376" t="s">
        <v>307</v>
      </c>
      <c r="E6" s="376"/>
    </row>
    <row r="7" spans="1:11" ht="20.25">
      <c r="A7" s="377" t="s">
        <v>202</v>
      </c>
      <c r="B7" s="378"/>
      <c r="D7" s="375" t="s">
        <v>114</v>
      </c>
      <c r="E7" s="375"/>
    </row>
    <row r="8" spans="1:11" ht="40.5" customHeight="1">
      <c r="A8" s="380" t="s">
        <v>249</v>
      </c>
      <c r="B8" s="380"/>
      <c r="D8" s="376" t="s">
        <v>246</v>
      </c>
      <c r="E8" s="376"/>
    </row>
    <row r="9" spans="1:11" ht="20.25">
      <c r="A9" s="377" t="s">
        <v>250</v>
      </c>
      <c r="B9" s="378"/>
      <c r="D9" s="375" t="s">
        <v>115</v>
      </c>
      <c r="E9" s="375"/>
    </row>
    <row r="10" spans="1:11" ht="75.75" customHeight="1">
      <c r="A10" s="380" t="s">
        <v>331</v>
      </c>
      <c r="B10" s="380"/>
      <c r="D10" s="381" t="s">
        <v>330</v>
      </c>
      <c r="E10" s="381"/>
    </row>
    <row r="11" spans="1:11" ht="20.25">
      <c r="A11" s="377" t="s">
        <v>251</v>
      </c>
      <c r="B11" s="378"/>
      <c r="D11" s="375" t="s">
        <v>116</v>
      </c>
      <c r="E11" s="375"/>
    </row>
    <row r="12" spans="1:11" ht="61.5" customHeight="1">
      <c r="A12" s="380" t="s">
        <v>333</v>
      </c>
      <c r="B12" s="380"/>
      <c r="D12" s="381" t="s">
        <v>332</v>
      </c>
      <c r="E12" s="381"/>
    </row>
    <row r="13" spans="1:11" ht="20.25">
      <c r="A13" s="377" t="s">
        <v>253</v>
      </c>
      <c r="B13" s="378"/>
      <c r="D13" s="375" t="s">
        <v>252</v>
      </c>
      <c r="E13" s="375"/>
    </row>
    <row r="14" spans="1:11" ht="85.15" customHeight="1">
      <c r="A14" s="379" t="s">
        <v>254</v>
      </c>
      <c r="B14" s="379"/>
      <c r="D14" s="376" t="s">
        <v>255</v>
      </c>
      <c r="E14" s="376"/>
    </row>
    <row r="15" spans="1:11" ht="40.5" customHeight="1">
      <c r="A15" s="113"/>
      <c r="D15" s="20"/>
      <c r="E15" s="20"/>
    </row>
    <row r="16" spans="1:11" ht="40.5" customHeight="1">
      <c r="A16" s="113"/>
      <c r="D16" s="20"/>
      <c r="E16" s="20"/>
    </row>
    <row r="26" spans="6:6" ht="40.5" customHeight="1">
      <c r="F26" s="18">
        <v>1028096</v>
      </c>
    </row>
  </sheetData>
  <mergeCells count="26">
    <mergeCell ref="A9:B9"/>
    <mergeCell ref="A10:B10"/>
    <mergeCell ref="A5:B5"/>
    <mergeCell ref="D9:E9"/>
    <mergeCell ref="D10:E10"/>
    <mergeCell ref="D5:E5"/>
    <mergeCell ref="D6:E6"/>
    <mergeCell ref="D7:E7"/>
    <mergeCell ref="A1:E1"/>
    <mergeCell ref="A2:B2"/>
    <mergeCell ref="D2:E2"/>
    <mergeCell ref="D3:E3"/>
    <mergeCell ref="D8:E8"/>
    <mergeCell ref="A6:B6"/>
    <mergeCell ref="A7:B7"/>
    <mergeCell ref="A3:B4"/>
    <mergeCell ref="A8:B8"/>
    <mergeCell ref="D4:E4"/>
    <mergeCell ref="D13:E13"/>
    <mergeCell ref="D14:E14"/>
    <mergeCell ref="A13:B13"/>
    <mergeCell ref="A14:B14"/>
    <mergeCell ref="A11:B11"/>
    <mergeCell ref="A12:B12"/>
    <mergeCell ref="D11:E11"/>
    <mergeCell ref="D12:E12"/>
  </mergeCells>
  <printOptions horizontalCentered="1" verticalCentered="1"/>
  <pageMargins left="0" right="0" top="0" bottom="0"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F26"/>
  <sheetViews>
    <sheetView view="pageBreakPreview" zoomScaleNormal="100" zoomScaleSheetLayoutView="100" workbookViewId="0">
      <selection activeCell="Q27" sqref="Q27"/>
    </sheetView>
  </sheetViews>
  <sheetFormatPr defaultColWidth="9.140625" defaultRowHeight="14.25"/>
  <cols>
    <col min="1" max="1" width="66.42578125" style="25" customWidth="1"/>
    <col min="2" max="2" width="12.7109375" style="25" customWidth="1"/>
    <col min="3" max="13" width="9.140625" style="25"/>
    <col min="14" max="14" width="13.140625" style="25" customWidth="1"/>
    <col min="15" max="15" width="16" style="25" customWidth="1"/>
    <col min="16" max="16" width="1.28515625" style="25" customWidth="1"/>
    <col min="17" max="16384" width="9.140625" style="25"/>
  </cols>
  <sheetData>
    <row r="1" spans="1:3" ht="223.5" customHeight="1">
      <c r="A1" s="107" t="s">
        <v>203</v>
      </c>
      <c r="B1" s="26"/>
      <c r="C1" s="26"/>
    </row>
    <row r="2" spans="1:3" ht="59.25" customHeight="1"/>
    <row r="26" spans="6:6">
      <c r="F26" s="25">
        <v>1028096</v>
      </c>
    </row>
  </sheetData>
  <printOptions horizontalCentered="1" verticalCentered="1"/>
  <pageMargins left="0" right="0" top="0" bottom="0" header="0.31496062992125984" footer="0.31496062992125984"/>
  <pageSetup paperSize="9" orientation="landscape" r:id="rId1"/>
  <rowBreaks count="1" manualBreakCount="1">
    <brk id="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2:N66"/>
  <sheetViews>
    <sheetView view="pageBreakPreview" zoomScaleNormal="100" zoomScaleSheetLayoutView="100" workbookViewId="0">
      <selection activeCell="Q27" sqref="Q27"/>
    </sheetView>
  </sheetViews>
  <sheetFormatPr defaultColWidth="9.140625" defaultRowHeight="12.75"/>
  <cols>
    <col min="1" max="1" width="25.7109375" style="64" customWidth="1"/>
    <col min="2" max="2" width="13.7109375" style="64" customWidth="1"/>
    <col min="3" max="3" width="11.7109375" style="64" customWidth="1"/>
    <col min="4" max="12" width="10.7109375" style="64" customWidth="1"/>
    <col min="13" max="13" width="11.7109375" style="64" customWidth="1"/>
    <col min="14" max="14" width="25.7109375" style="64" customWidth="1"/>
    <col min="15" max="15" width="16" style="64" customWidth="1"/>
    <col min="16" max="16" width="1.28515625" style="64" customWidth="1"/>
    <col min="17" max="16384" width="9.140625" style="64"/>
  </cols>
  <sheetData>
    <row r="2" spans="1:14" ht="18">
      <c r="A2" s="407" t="s">
        <v>0</v>
      </c>
      <c r="B2" s="407"/>
      <c r="C2" s="407"/>
      <c r="D2" s="407"/>
      <c r="E2" s="407"/>
      <c r="F2" s="407"/>
      <c r="G2" s="407"/>
      <c r="H2" s="407"/>
      <c r="I2" s="407"/>
      <c r="J2" s="407"/>
      <c r="K2" s="407"/>
      <c r="L2" s="407"/>
      <c r="M2" s="407"/>
      <c r="N2" s="407"/>
    </row>
    <row r="3" spans="1:14" ht="15.75">
      <c r="A3" s="408" t="s">
        <v>178</v>
      </c>
      <c r="B3" s="408"/>
      <c r="C3" s="408"/>
      <c r="D3" s="408"/>
      <c r="E3" s="408"/>
      <c r="F3" s="408"/>
      <c r="G3" s="408"/>
      <c r="H3" s="408"/>
      <c r="I3" s="408"/>
      <c r="J3" s="408"/>
      <c r="K3" s="408"/>
      <c r="L3" s="408"/>
      <c r="M3" s="408"/>
      <c r="N3" s="408"/>
    </row>
    <row r="4" spans="1:14" ht="15.75">
      <c r="A4" s="409">
        <v>2022</v>
      </c>
      <c r="B4" s="409"/>
      <c r="C4" s="409"/>
      <c r="D4" s="409"/>
      <c r="E4" s="409"/>
      <c r="F4" s="409"/>
      <c r="G4" s="409"/>
      <c r="H4" s="409"/>
      <c r="I4" s="409"/>
      <c r="J4" s="409"/>
      <c r="K4" s="409"/>
      <c r="L4" s="409"/>
      <c r="M4" s="409"/>
      <c r="N4" s="409"/>
    </row>
    <row r="5" spans="1:14" ht="15.75" customHeight="1">
      <c r="A5" s="410" t="s">
        <v>121</v>
      </c>
      <c r="B5" s="410"/>
      <c r="C5" s="410"/>
      <c r="D5" s="410"/>
      <c r="E5" s="410"/>
      <c r="F5" s="410"/>
      <c r="G5" s="410"/>
      <c r="H5" s="410"/>
      <c r="I5" s="410"/>
      <c r="J5" s="410"/>
      <c r="K5" s="410"/>
      <c r="L5" s="410"/>
      <c r="M5" s="410"/>
      <c r="N5" s="410"/>
    </row>
    <row r="6" spans="1:14" ht="15.75">
      <c r="A6" s="1" t="s">
        <v>1</v>
      </c>
      <c r="B6" s="65"/>
      <c r="C6" s="65"/>
      <c r="D6" s="65"/>
      <c r="E6" s="65"/>
      <c r="F6" s="65"/>
      <c r="G6" s="65"/>
      <c r="H6" s="65"/>
      <c r="I6" s="65"/>
      <c r="J6" s="65"/>
      <c r="K6" s="65"/>
      <c r="L6" s="31"/>
      <c r="M6" s="65"/>
      <c r="N6" s="30" t="s">
        <v>122</v>
      </c>
    </row>
    <row r="7" spans="1:14" ht="23.25" customHeight="1">
      <c r="A7" s="411" t="s">
        <v>117</v>
      </c>
      <c r="B7" s="411" t="s">
        <v>118</v>
      </c>
      <c r="C7" s="414" t="s">
        <v>120</v>
      </c>
      <c r="D7" s="414"/>
      <c r="E7" s="414"/>
      <c r="F7" s="414"/>
      <c r="G7" s="414"/>
      <c r="H7" s="414"/>
      <c r="I7" s="414"/>
      <c r="J7" s="414"/>
      <c r="K7" s="414"/>
      <c r="L7" s="414"/>
      <c r="M7" s="415" t="s">
        <v>119</v>
      </c>
      <c r="N7" s="415" t="s">
        <v>8</v>
      </c>
    </row>
    <row r="8" spans="1:14" s="66" customFormat="1" ht="30" customHeight="1">
      <c r="A8" s="412"/>
      <c r="B8" s="412"/>
      <c r="C8" s="75" t="s">
        <v>2</v>
      </c>
      <c r="D8" s="75" t="s">
        <v>3</v>
      </c>
      <c r="E8" s="75" t="s">
        <v>78</v>
      </c>
      <c r="F8" s="75" t="s">
        <v>77</v>
      </c>
      <c r="G8" s="75" t="s">
        <v>4</v>
      </c>
      <c r="H8" s="75" t="s">
        <v>76</v>
      </c>
      <c r="I8" s="75" t="s">
        <v>5</v>
      </c>
      <c r="J8" s="75" t="s">
        <v>75</v>
      </c>
      <c r="K8" s="75" t="s">
        <v>6</v>
      </c>
      <c r="L8" s="75" t="s">
        <v>7</v>
      </c>
      <c r="M8" s="416"/>
      <c r="N8" s="416"/>
    </row>
    <row r="9" spans="1:14" s="66" customFormat="1" ht="24.75" customHeight="1">
      <c r="A9" s="413"/>
      <c r="B9" s="413"/>
      <c r="C9" s="99" t="s">
        <v>9</v>
      </c>
      <c r="D9" s="76" t="s">
        <v>209</v>
      </c>
      <c r="E9" s="76" t="s">
        <v>208</v>
      </c>
      <c r="F9" s="76" t="s">
        <v>207</v>
      </c>
      <c r="G9" s="76" t="s">
        <v>10</v>
      </c>
      <c r="H9" s="76" t="s">
        <v>205</v>
      </c>
      <c r="I9" s="76" t="s">
        <v>204</v>
      </c>
      <c r="J9" s="76" t="s">
        <v>206</v>
      </c>
      <c r="K9" s="76" t="s">
        <v>11</v>
      </c>
      <c r="L9" s="76" t="s">
        <v>12</v>
      </c>
      <c r="M9" s="417"/>
      <c r="N9" s="417"/>
    </row>
    <row r="10" spans="1:14" s="67" customFormat="1" ht="16.149999999999999" customHeight="1" thickBot="1">
      <c r="A10" s="405" t="s">
        <v>13</v>
      </c>
      <c r="B10" s="149" t="s">
        <v>14</v>
      </c>
      <c r="C10" s="264">
        <f>SUM(D10:L10)</f>
        <v>1</v>
      </c>
      <c r="D10" s="265">
        <v>1</v>
      </c>
      <c r="E10" s="266">
        <v>0</v>
      </c>
      <c r="F10" s="267">
        <v>0</v>
      </c>
      <c r="G10" s="265">
        <v>0</v>
      </c>
      <c r="H10" s="266">
        <v>0</v>
      </c>
      <c r="I10" s="267">
        <v>0</v>
      </c>
      <c r="J10" s="265">
        <v>0</v>
      </c>
      <c r="K10" s="266">
        <v>0</v>
      </c>
      <c r="L10" s="267">
        <v>0</v>
      </c>
      <c r="M10" s="172" t="s">
        <v>15</v>
      </c>
      <c r="N10" s="406" t="s">
        <v>16</v>
      </c>
    </row>
    <row r="11" spans="1:14" s="67" customFormat="1" ht="16.149999999999999" customHeight="1" thickBot="1">
      <c r="A11" s="400"/>
      <c r="B11" s="150" t="s">
        <v>17</v>
      </c>
      <c r="C11" s="268">
        <f>SUM(D11:L11)</f>
        <v>2948</v>
      </c>
      <c r="D11" s="269">
        <v>2948</v>
      </c>
      <c r="E11" s="270">
        <v>0</v>
      </c>
      <c r="F11" s="271">
        <v>0</v>
      </c>
      <c r="G11" s="269">
        <v>0</v>
      </c>
      <c r="H11" s="270">
        <v>0</v>
      </c>
      <c r="I11" s="271">
        <v>0</v>
      </c>
      <c r="J11" s="269">
        <v>0</v>
      </c>
      <c r="K11" s="270">
        <v>0</v>
      </c>
      <c r="L11" s="271">
        <v>0</v>
      </c>
      <c r="M11" s="172" t="s">
        <v>18</v>
      </c>
      <c r="N11" s="391"/>
    </row>
    <row r="12" spans="1:14" s="67" customFormat="1" ht="16.149999999999999" customHeight="1" thickBot="1">
      <c r="A12" s="401"/>
      <c r="B12" s="150" t="s">
        <v>19</v>
      </c>
      <c r="C12" s="268">
        <f>SUM(D12:L12)</f>
        <v>912</v>
      </c>
      <c r="D12" s="269">
        <v>912</v>
      </c>
      <c r="E12" s="270">
        <v>0</v>
      </c>
      <c r="F12" s="271">
        <v>0</v>
      </c>
      <c r="G12" s="269">
        <v>0</v>
      </c>
      <c r="H12" s="270">
        <v>0</v>
      </c>
      <c r="I12" s="271">
        <v>0</v>
      </c>
      <c r="J12" s="269">
        <v>0</v>
      </c>
      <c r="K12" s="270">
        <v>0</v>
      </c>
      <c r="L12" s="271">
        <v>0</v>
      </c>
      <c r="M12" s="172" t="s">
        <v>299</v>
      </c>
      <c r="N12" s="392"/>
    </row>
    <row r="13" spans="1:14" s="67" customFormat="1" ht="16.149999999999999" customHeight="1" thickBot="1">
      <c r="A13" s="402" t="s">
        <v>338</v>
      </c>
      <c r="B13" s="142" t="s">
        <v>14</v>
      </c>
      <c r="C13" s="272">
        <f>SUM(D13:L13)</f>
        <v>5</v>
      </c>
      <c r="D13" s="273">
        <v>5</v>
      </c>
      <c r="E13" s="274">
        <v>0</v>
      </c>
      <c r="F13" s="273">
        <v>0</v>
      </c>
      <c r="G13" s="274">
        <v>0</v>
      </c>
      <c r="H13" s="273">
        <v>0</v>
      </c>
      <c r="I13" s="274">
        <v>0</v>
      </c>
      <c r="J13" s="273">
        <v>0</v>
      </c>
      <c r="K13" s="274">
        <v>0</v>
      </c>
      <c r="L13" s="275">
        <v>0</v>
      </c>
      <c r="M13" s="133" t="s">
        <v>15</v>
      </c>
      <c r="N13" s="387" t="s">
        <v>21</v>
      </c>
    </row>
    <row r="14" spans="1:14" s="67" customFormat="1" ht="16.149999999999999" customHeight="1" thickBot="1">
      <c r="A14" s="403"/>
      <c r="B14" s="142" t="s">
        <v>17</v>
      </c>
      <c r="C14" s="272">
        <f t="shared" ref="C14:C63" si="0">SUM(D14:L14)</f>
        <v>794</v>
      </c>
      <c r="D14" s="273">
        <v>794</v>
      </c>
      <c r="E14" s="274">
        <v>0</v>
      </c>
      <c r="F14" s="273">
        <v>0</v>
      </c>
      <c r="G14" s="274">
        <v>0</v>
      </c>
      <c r="H14" s="276">
        <v>0</v>
      </c>
      <c r="I14" s="274">
        <v>0</v>
      </c>
      <c r="J14" s="276">
        <v>0</v>
      </c>
      <c r="K14" s="274">
        <v>0</v>
      </c>
      <c r="L14" s="275">
        <v>0</v>
      </c>
      <c r="M14" s="133" t="s">
        <v>18</v>
      </c>
      <c r="N14" s="388"/>
    </row>
    <row r="15" spans="1:14" s="67" customFormat="1" ht="16.149999999999999" customHeight="1" thickBot="1">
      <c r="A15" s="404"/>
      <c r="B15" s="142" t="s">
        <v>19</v>
      </c>
      <c r="C15" s="272">
        <f t="shared" si="0"/>
        <v>610</v>
      </c>
      <c r="D15" s="273">
        <v>610</v>
      </c>
      <c r="E15" s="274">
        <v>0</v>
      </c>
      <c r="F15" s="273">
        <v>0</v>
      </c>
      <c r="G15" s="274">
        <v>0</v>
      </c>
      <c r="H15" s="276">
        <v>0</v>
      </c>
      <c r="I15" s="274">
        <v>0</v>
      </c>
      <c r="J15" s="276">
        <v>0</v>
      </c>
      <c r="K15" s="274">
        <v>0</v>
      </c>
      <c r="L15" s="275">
        <v>0</v>
      </c>
      <c r="M15" s="133" t="s">
        <v>299</v>
      </c>
      <c r="N15" s="389"/>
    </row>
    <row r="16" spans="1:14" s="67" customFormat="1" ht="16.149999999999999" customHeight="1" thickBot="1">
      <c r="A16" s="399" t="s">
        <v>339</v>
      </c>
      <c r="B16" s="151" t="s">
        <v>14</v>
      </c>
      <c r="C16" s="277">
        <f t="shared" si="0"/>
        <v>1</v>
      </c>
      <c r="D16" s="278">
        <v>0</v>
      </c>
      <c r="E16" s="270">
        <v>0</v>
      </c>
      <c r="F16" s="278">
        <v>0</v>
      </c>
      <c r="G16" s="270">
        <v>0</v>
      </c>
      <c r="H16" s="278">
        <v>1</v>
      </c>
      <c r="I16" s="270">
        <v>0</v>
      </c>
      <c r="J16" s="278">
        <v>0</v>
      </c>
      <c r="K16" s="270">
        <v>0</v>
      </c>
      <c r="L16" s="271">
        <v>0</v>
      </c>
      <c r="M16" s="172" t="s">
        <v>15</v>
      </c>
      <c r="N16" s="390" t="s">
        <v>31</v>
      </c>
    </row>
    <row r="17" spans="1:14" s="67" customFormat="1" ht="16.149999999999999" customHeight="1" thickBot="1">
      <c r="A17" s="400"/>
      <c r="B17" s="151" t="s">
        <v>17</v>
      </c>
      <c r="C17" s="277">
        <f t="shared" si="0"/>
        <v>23351</v>
      </c>
      <c r="D17" s="278">
        <v>0</v>
      </c>
      <c r="E17" s="270">
        <v>0</v>
      </c>
      <c r="F17" s="278">
        <v>0</v>
      </c>
      <c r="G17" s="270">
        <v>0</v>
      </c>
      <c r="H17" s="269">
        <v>23351</v>
      </c>
      <c r="I17" s="270">
        <v>0</v>
      </c>
      <c r="J17" s="269">
        <v>0</v>
      </c>
      <c r="K17" s="270">
        <v>0</v>
      </c>
      <c r="L17" s="271">
        <v>0</v>
      </c>
      <c r="M17" s="172" t="s">
        <v>18</v>
      </c>
      <c r="N17" s="391"/>
    </row>
    <row r="18" spans="1:14" s="67" customFormat="1" ht="16.149999999999999" customHeight="1" thickBot="1">
      <c r="A18" s="401"/>
      <c r="B18" s="151" t="s">
        <v>19</v>
      </c>
      <c r="C18" s="277">
        <f t="shared" si="0"/>
        <v>12179</v>
      </c>
      <c r="D18" s="278">
        <v>0</v>
      </c>
      <c r="E18" s="270">
        <v>0</v>
      </c>
      <c r="F18" s="278">
        <v>0</v>
      </c>
      <c r="G18" s="270">
        <v>0</v>
      </c>
      <c r="H18" s="269">
        <v>12179</v>
      </c>
      <c r="I18" s="270">
        <v>0</v>
      </c>
      <c r="J18" s="278">
        <v>0</v>
      </c>
      <c r="K18" s="270">
        <v>0</v>
      </c>
      <c r="L18" s="271">
        <v>0</v>
      </c>
      <c r="M18" s="172" t="s">
        <v>299</v>
      </c>
      <c r="N18" s="392"/>
    </row>
    <row r="19" spans="1:14" s="67" customFormat="1" ht="16.149999999999999" customHeight="1" thickBot="1">
      <c r="A19" s="402" t="s">
        <v>340</v>
      </c>
      <c r="B19" s="148" t="s">
        <v>14</v>
      </c>
      <c r="C19" s="272">
        <f t="shared" si="0"/>
        <v>3</v>
      </c>
      <c r="D19" s="273">
        <v>0</v>
      </c>
      <c r="E19" s="274">
        <v>0</v>
      </c>
      <c r="F19" s="273">
        <v>0</v>
      </c>
      <c r="G19" s="274">
        <v>0</v>
      </c>
      <c r="H19" s="273">
        <v>3</v>
      </c>
      <c r="I19" s="274">
        <v>0</v>
      </c>
      <c r="J19" s="273">
        <v>0</v>
      </c>
      <c r="K19" s="274">
        <v>0</v>
      </c>
      <c r="L19" s="275">
        <v>0</v>
      </c>
      <c r="M19" s="133" t="s">
        <v>15</v>
      </c>
      <c r="N19" s="387" t="s">
        <v>33</v>
      </c>
    </row>
    <row r="20" spans="1:14" s="67" customFormat="1" ht="16.149999999999999" customHeight="1" thickBot="1">
      <c r="A20" s="403"/>
      <c r="B20" s="148" t="s">
        <v>17</v>
      </c>
      <c r="C20" s="272">
        <f t="shared" si="0"/>
        <v>55386</v>
      </c>
      <c r="D20" s="273">
        <v>0</v>
      </c>
      <c r="E20" s="274">
        <v>0</v>
      </c>
      <c r="F20" s="273">
        <v>0</v>
      </c>
      <c r="G20" s="274">
        <v>0</v>
      </c>
      <c r="H20" s="276">
        <v>55386</v>
      </c>
      <c r="I20" s="274">
        <v>0</v>
      </c>
      <c r="J20" s="276">
        <v>0</v>
      </c>
      <c r="K20" s="274">
        <v>0</v>
      </c>
      <c r="L20" s="275">
        <v>0</v>
      </c>
      <c r="M20" s="133" t="s">
        <v>18</v>
      </c>
      <c r="N20" s="388"/>
    </row>
    <row r="21" spans="1:14" s="67" customFormat="1" ht="16.149999999999999" customHeight="1" thickBot="1">
      <c r="A21" s="404"/>
      <c r="B21" s="148" t="s">
        <v>19</v>
      </c>
      <c r="C21" s="272">
        <f t="shared" si="0"/>
        <v>31005</v>
      </c>
      <c r="D21" s="273">
        <v>0</v>
      </c>
      <c r="E21" s="274">
        <v>0</v>
      </c>
      <c r="F21" s="273">
        <v>0</v>
      </c>
      <c r="G21" s="274">
        <v>0</v>
      </c>
      <c r="H21" s="276">
        <v>31005</v>
      </c>
      <c r="I21" s="274">
        <v>0</v>
      </c>
      <c r="J21" s="273">
        <v>0</v>
      </c>
      <c r="K21" s="274">
        <v>0</v>
      </c>
      <c r="L21" s="275">
        <v>0</v>
      </c>
      <c r="M21" s="133" t="s">
        <v>299</v>
      </c>
      <c r="N21" s="389"/>
    </row>
    <row r="22" spans="1:14" s="67" customFormat="1" ht="16.149999999999999" customHeight="1" thickBot="1">
      <c r="A22" s="399" t="s">
        <v>341</v>
      </c>
      <c r="B22" s="151" t="s">
        <v>14</v>
      </c>
      <c r="C22" s="277">
        <f t="shared" si="0"/>
        <v>1</v>
      </c>
      <c r="D22" s="278">
        <v>0</v>
      </c>
      <c r="E22" s="270">
        <v>0</v>
      </c>
      <c r="F22" s="278">
        <v>0</v>
      </c>
      <c r="G22" s="270">
        <v>0</v>
      </c>
      <c r="H22" s="278">
        <v>1</v>
      </c>
      <c r="I22" s="270">
        <v>0</v>
      </c>
      <c r="J22" s="278">
        <v>0</v>
      </c>
      <c r="K22" s="270">
        <v>0</v>
      </c>
      <c r="L22" s="271">
        <v>0</v>
      </c>
      <c r="M22" s="172" t="s">
        <v>15</v>
      </c>
      <c r="N22" s="390" t="s">
        <v>35</v>
      </c>
    </row>
    <row r="23" spans="1:14" s="67" customFormat="1" ht="16.149999999999999" customHeight="1" thickBot="1">
      <c r="A23" s="400"/>
      <c r="B23" s="151" t="s">
        <v>17</v>
      </c>
      <c r="C23" s="277">
        <f t="shared" si="0"/>
        <v>22358</v>
      </c>
      <c r="D23" s="278">
        <v>0</v>
      </c>
      <c r="E23" s="270">
        <v>0</v>
      </c>
      <c r="F23" s="278">
        <v>0</v>
      </c>
      <c r="G23" s="270">
        <v>0</v>
      </c>
      <c r="H23" s="269">
        <v>22358</v>
      </c>
      <c r="I23" s="270">
        <v>0</v>
      </c>
      <c r="J23" s="269">
        <v>0</v>
      </c>
      <c r="K23" s="270">
        <v>0</v>
      </c>
      <c r="L23" s="271">
        <v>0</v>
      </c>
      <c r="M23" s="172" t="s">
        <v>18</v>
      </c>
      <c r="N23" s="391"/>
    </row>
    <row r="24" spans="1:14" s="67" customFormat="1" ht="16.149999999999999" customHeight="1" thickBot="1">
      <c r="A24" s="401"/>
      <c r="B24" s="151" t="s">
        <v>19</v>
      </c>
      <c r="C24" s="277">
        <f t="shared" si="0"/>
        <v>12081</v>
      </c>
      <c r="D24" s="278">
        <v>0</v>
      </c>
      <c r="E24" s="270">
        <v>0</v>
      </c>
      <c r="F24" s="278">
        <v>0</v>
      </c>
      <c r="G24" s="270">
        <v>0</v>
      </c>
      <c r="H24" s="269">
        <v>12081</v>
      </c>
      <c r="I24" s="270">
        <v>0</v>
      </c>
      <c r="J24" s="269">
        <v>0</v>
      </c>
      <c r="K24" s="270">
        <v>0</v>
      </c>
      <c r="L24" s="271">
        <v>0</v>
      </c>
      <c r="M24" s="172" t="s">
        <v>299</v>
      </c>
      <c r="N24" s="392"/>
    </row>
    <row r="25" spans="1:14" s="67" customFormat="1" ht="16.149999999999999" customHeight="1" thickBot="1">
      <c r="A25" s="402" t="s">
        <v>342</v>
      </c>
      <c r="B25" s="148" t="s">
        <v>14</v>
      </c>
      <c r="C25" s="272">
        <f t="shared" si="0"/>
        <v>1</v>
      </c>
      <c r="D25" s="273">
        <v>0</v>
      </c>
      <c r="E25" s="274">
        <v>0</v>
      </c>
      <c r="F25" s="273">
        <v>0</v>
      </c>
      <c r="G25" s="274">
        <v>0</v>
      </c>
      <c r="H25" s="273">
        <v>1</v>
      </c>
      <c r="I25" s="274">
        <v>0</v>
      </c>
      <c r="J25" s="273">
        <v>0</v>
      </c>
      <c r="K25" s="274">
        <v>0</v>
      </c>
      <c r="L25" s="275">
        <v>0</v>
      </c>
      <c r="M25" s="133" t="s">
        <v>15</v>
      </c>
      <c r="N25" s="387" t="s">
        <v>43</v>
      </c>
    </row>
    <row r="26" spans="1:14" s="67" customFormat="1" ht="16.149999999999999" customHeight="1" thickBot="1">
      <c r="A26" s="403"/>
      <c r="B26" s="148" t="s">
        <v>17</v>
      </c>
      <c r="C26" s="272">
        <f t="shared" si="0"/>
        <v>22863</v>
      </c>
      <c r="D26" s="273">
        <v>0</v>
      </c>
      <c r="E26" s="274">
        <v>0</v>
      </c>
      <c r="F26" s="273">
        <v>0</v>
      </c>
      <c r="G26" s="274">
        <v>0</v>
      </c>
      <c r="H26" s="276">
        <v>22863</v>
      </c>
      <c r="I26" s="274">
        <v>0</v>
      </c>
      <c r="J26" s="273">
        <v>0</v>
      </c>
      <c r="K26" s="274">
        <v>0</v>
      </c>
      <c r="L26" s="275">
        <v>0</v>
      </c>
      <c r="M26" s="133" t="s">
        <v>18</v>
      </c>
      <c r="N26" s="388"/>
    </row>
    <row r="27" spans="1:14" s="67" customFormat="1" ht="16.149999999999999" customHeight="1" thickBot="1">
      <c r="A27" s="404"/>
      <c r="B27" s="148" t="s">
        <v>19</v>
      </c>
      <c r="C27" s="272">
        <f t="shared" si="0"/>
        <v>12519</v>
      </c>
      <c r="D27" s="273">
        <v>0</v>
      </c>
      <c r="E27" s="274">
        <v>0</v>
      </c>
      <c r="F27" s="273">
        <v>0</v>
      </c>
      <c r="G27" s="274">
        <v>0</v>
      </c>
      <c r="H27" s="276">
        <v>12519</v>
      </c>
      <c r="I27" s="274">
        <v>0</v>
      </c>
      <c r="J27" s="273">
        <v>0</v>
      </c>
      <c r="K27" s="274">
        <v>0</v>
      </c>
      <c r="L27" s="275">
        <v>0</v>
      </c>
      <c r="M27" s="133" t="s">
        <v>299</v>
      </c>
      <c r="N27" s="389"/>
    </row>
    <row r="28" spans="1:14" s="67" customFormat="1" ht="16.149999999999999" customHeight="1" thickBot="1">
      <c r="A28" s="399" t="s">
        <v>343</v>
      </c>
      <c r="B28" s="151" t="s">
        <v>14</v>
      </c>
      <c r="C28" s="277">
        <f t="shared" si="0"/>
        <v>1</v>
      </c>
      <c r="D28" s="278">
        <v>0</v>
      </c>
      <c r="E28" s="270">
        <v>0</v>
      </c>
      <c r="F28" s="278">
        <v>0</v>
      </c>
      <c r="G28" s="270">
        <v>0</v>
      </c>
      <c r="H28" s="278">
        <v>1</v>
      </c>
      <c r="I28" s="270">
        <v>0</v>
      </c>
      <c r="J28" s="278">
        <v>0</v>
      </c>
      <c r="K28" s="270">
        <v>0</v>
      </c>
      <c r="L28" s="271">
        <v>0</v>
      </c>
      <c r="M28" s="172" t="s">
        <v>15</v>
      </c>
      <c r="N28" s="390" t="s">
        <v>107</v>
      </c>
    </row>
    <row r="29" spans="1:14" s="67" customFormat="1" ht="16.149999999999999" customHeight="1" thickBot="1">
      <c r="A29" s="400"/>
      <c r="B29" s="151" t="s">
        <v>17</v>
      </c>
      <c r="C29" s="277">
        <f t="shared" si="0"/>
        <v>5053</v>
      </c>
      <c r="D29" s="278">
        <v>0</v>
      </c>
      <c r="E29" s="270">
        <v>0</v>
      </c>
      <c r="F29" s="269">
        <v>0</v>
      </c>
      <c r="G29" s="270">
        <v>0</v>
      </c>
      <c r="H29" s="269">
        <v>5053</v>
      </c>
      <c r="I29" s="270">
        <v>0</v>
      </c>
      <c r="J29" s="278">
        <v>0</v>
      </c>
      <c r="K29" s="270">
        <v>0</v>
      </c>
      <c r="L29" s="271">
        <v>0</v>
      </c>
      <c r="M29" s="172" t="s">
        <v>18</v>
      </c>
      <c r="N29" s="391"/>
    </row>
    <row r="30" spans="1:14" s="67" customFormat="1" ht="16.149999999999999" customHeight="1" thickBot="1">
      <c r="A30" s="401"/>
      <c r="B30" s="151" t="s">
        <v>19</v>
      </c>
      <c r="C30" s="277">
        <f t="shared" si="0"/>
        <v>3053</v>
      </c>
      <c r="D30" s="278">
        <v>0</v>
      </c>
      <c r="E30" s="270">
        <v>0</v>
      </c>
      <c r="F30" s="269">
        <v>0</v>
      </c>
      <c r="G30" s="270">
        <v>0</v>
      </c>
      <c r="H30" s="269">
        <v>3053</v>
      </c>
      <c r="I30" s="270">
        <v>0</v>
      </c>
      <c r="J30" s="278">
        <v>0</v>
      </c>
      <c r="K30" s="270">
        <v>0</v>
      </c>
      <c r="L30" s="271">
        <v>0</v>
      </c>
      <c r="M30" s="172" t="s">
        <v>299</v>
      </c>
      <c r="N30" s="392"/>
    </row>
    <row r="31" spans="1:14" s="67" customFormat="1" ht="16.149999999999999" customHeight="1" thickBot="1">
      <c r="A31" s="402" t="s">
        <v>344</v>
      </c>
      <c r="B31" s="148" t="s">
        <v>14</v>
      </c>
      <c r="C31" s="272">
        <f t="shared" si="0"/>
        <v>1</v>
      </c>
      <c r="D31" s="273">
        <v>0</v>
      </c>
      <c r="E31" s="274">
        <v>0</v>
      </c>
      <c r="F31" s="273">
        <v>0</v>
      </c>
      <c r="G31" s="274">
        <v>0</v>
      </c>
      <c r="H31" s="273">
        <v>1</v>
      </c>
      <c r="I31" s="274">
        <v>0</v>
      </c>
      <c r="J31" s="273">
        <v>0</v>
      </c>
      <c r="K31" s="274">
        <v>0</v>
      </c>
      <c r="L31" s="275">
        <v>0</v>
      </c>
      <c r="M31" s="133" t="s">
        <v>15</v>
      </c>
      <c r="N31" s="387" t="s">
        <v>345</v>
      </c>
    </row>
    <row r="32" spans="1:14" s="67" customFormat="1" ht="16.149999999999999" customHeight="1" thickBot="1">
      <c r="A32" s="403"/>
      <c r="B32" s="148" t="s">
        <v>17</v>
      </c>
      <c r="C32" s="272">
        <f t="shared" si="0"/>
        <v>23426</v>
      </c>
      <c r="D32" s="273">
        <v>0</v>
      </c>
      <c r="E32" s="274">
        <v>0</v>
      </c>
      <c r="F32" s="273">
        <v>0</v>
      </c>
      <c r="G32" s="274">
        <v>0</v>
      </c>
      <c r="H32" s="276">
        <v>23426</v>
      </c>
      <c r="I32" s="274">
        <v>0</v>
      </c>
      <c r="J32" s="273">
        <v>0</v>
      </c>
      <c r="K32" s="274">
        <v>0</v>
      </c>
      <c r="L32" s="275">
        <v>0</v>
      </c>
      <c r="M32" s="133" t="s">
        <v>18</v>
      </c>
      <c r="N32" s="388"/>
    </row>
    <row r="33" spans="1:14" s="67" customFormat="1" ht="16.149999999999999" customHeight="1" thickBot="1">
      <c r="A33" s="404"/>
      <c r="B33" s="148" t="s">
        <v>19</v>
      </c>
      <c r="C33" s="272">
        <f t="shared" si="0"/>
        <v>11082</v>
      </c>
      <c r="D33" s="273">
        <v>0</v>
      </c>
      <c r="E33" s="274">
        <v>0</v>
      </c>
      <c r="F33" s="273">
        <v>0</v>
      </c>
      <c r="G33" s="274">
        <v>0</v>
      </c>
      <c r="H33" s="276">
        <v>11082</v>
      </c>
      <c r="I33" s="274">
        <v>0</v>
      </c>
      <c r="J33" s="273">
        <v>0</v>
      </c>
      <c r="K33" s="274">
        <v>0</v>
      </c>
      <c r="L33" s="275">
        <v>0</v>
      </c>
      <c r="M33" s="133" t="s">
        <v>299</v>
      </c>
      <c r="N33" s="389"/>
    </row>
    <row r="34" spans="1:14" s="67" customFormat="1" ht="16.149999999999999" customHeight="1" thickBot="1">
      <c r="A34" s="399" t="s">
        <v>346</v>
      </c>
      <c r="B34" s="151" t="s">
        <v>14</v>
      </c>
      <c r="C34" s="277">
        <f t="shared" si="0"/>
        <v>1</v>
      </c>
      <c r="D34" s="278">
        <v>0</v>
      </c>
      <c r="E34" s="270">
        <v>0</v>
      </c>
      <c r="F34" s="278">
        <v>0</v>
      </c>
      <c r="G34" s="270">
        <v>0</v>
      </c>
      <c r="H34" s="278">
        <v>1</v>
      </c>
      <c r="I34" s="270">
        <v>0</v>
      </c>
      <c r="J34" s="278">
        <v>0</v>
      </c>
      <c r="K34" s="270">
        <v>0</v>
      </c>
      <c r="L34" s="271">
        <v>0</v>
      </c>
      <c r="M34" s="172" t="s">
        <v>15</v>
      </c>
      <c r="N34" s="390" t="s">
        <v>220</v>
      </c>
    </row>
    <row r="35" spans="1:14" s="67" customFormat="1" ht="16.149999999999999" customHeight="1" thickBot="1">
      <c r="A35" s="400"/>
      <c r="B35" s="151" t="s">
        <v>17</v>
      </c>
      <c r="C35" s="277">
        <f t="shared" si="0"/>
        <v>25431</v>
      </c>
      <c r="D35" s="278">
        <v>0</v>
      </c>
      <c r="E35" s="270">
        <v>0</v>
      </c>
      <c r="F35" s="278">
        <v>0</v>
      </c>
      <c r="G35" s="270">
        <v>0</v>
      </c>
      <c r="H35" s="269">
        <v>25431</v>
      </c>
      <c r="I35" s="270">
        <v>0</v>
      </c>
      <c r="J35" s="278">
        <v>0</v>
      </c>
      <c r="K35" s="270">
        <v>0</v>
      </c>
      <c r="L35" s="271">
        <v>0</v>
      </c>
      <c r="M35" s="172" t="s">
        <v>18</v>
      </c>
      <c r="N35" s="391"/>
    </row>
    <row r="36" spans="1:14" s="67" customFormat="1" ht="16.149999999999999" customHeight="1" thickBot="1">
      <c r="A36" s="401"/>
      <c r="B36" s="151" t="s">
        <v>19</v>
      </c>
      <c r="C36" s="277">
        <f t="shared" si="0"/>
        <v>12601</v>
      </c>
      <c r="D36" s="278">
        <v>0</v>
      </c>
      <c r="E36" s="270">
        <v>0</v>
      </c>
      <c r="F36" s="278">
        <v>0</v>
      </c>
      <c r="G36" s="270">
        <v>0</v>
      </c>
      <c r="H36" s="269">
        <v>12601</v>
      </c>
      <c r="I36" s="270">
        <v>0</v>
      </c>
      <c r="J36" s="278">
        <v>0</v>
      </c>
      <c r="K36" s="270">
        <v>0</v>
      </c>
      <c r="L36" s="271">
        <v>0</v>
      </c>
      <c r="M36" s="172" t="s">
        <v>299</v>
      </c>
      <c r="N36" s="392"/>
    </row>
    <row r="37" spans="1:14" s="67" customFormat="1" ht="16.149999999999999" customHeight="1" thickBot="1">
      <c r="A37" s="402" t="s">
        <v>52</v>
      </c>
      <c r="B37" s="148" t="s">
        <v>14</v>
      </c>
      <c r="C37" s="272">
        <f t="shared" si="0"/>
        <v>4</v>
      </c>
      <c r="D37" s="273">
        <v>0</v>
      </c>
      <c r="E37" s="274">
        <v>4</v>
      </c>
      <c r="F37" s="273">
        <v>0</v>
      </c>
      <c r="G37" s="274">
        <v>0</v>
      </c>
      <c r="H37" s="273">
        <v>0</v>
      </c>
      <c r="I37" s="274">
        <v>0</v>
      </c>
      <c r="J37" s="273">
        <v>0</v>
      </c>
      <c r="K37" s="274">
        <v>0</v>
      </c>
      <c r="L37" s="275">
        <v>0</v>
      </c>
      <c r="M37" s="133" t="s">
        <v>15</v>
      </c>
      <c r="N37" s="387" t="s">
        <v>53</v>
      </c>
    </row>
    <row r="38" spans="1:14" s="67" customFormat="1" ht="16.149999999999999" customHeight="1" thickBot="1">
      <c r="A38" s="403"/>
      <c r="B38" s="148" t="s">
        <v>17</v>
      </c>
      <c r="C38" s="272">
        <f t="shared" si="0"/>
        <v>39940</v>
      </c>
      <c r="D38" s="273">
        <v>0</v>
      </c>
      <c r="E38" s="274">
        <v>39940</v>
      </c>
      <c r="F38" s="273">
        <v>0</v>
      </c>
      <c r="G38" s="274">
        <v>0</v>
      </c>
      <c r="H38" s="276">
        <v>0</v>
      </c>
      <c r="I38" s="274">
        <v>0</v>
      </c>
      <c r="J38" s="273">
        <v>0</v>
      </c>
      <c r="K38" s="274">
        <v>0</v>
      </c>
      <c r="L38" s="275">
        <v>0</v>
      </c>
      <c r="M38" s="133" t="s">
        <v>18</v>
      </c>
      <c r="N38" s="388"/>
    </row>
    <row r="39" spans="1:14" s="67" customFormat="1" ht="16.149999999999999" customHeight="1" thickBot="1">
      <c r="A39" s="404"/>
      <c r="B39" s="148" t="s">
        <v>19</v>
      </c>
      <c r="C39" s="272">
        <f t="shared" si="0"/>
        <v>11280</v>
      </c>
      <c r="D39" s="273">
        <v>0</v>
      </c>
      <c r="E39" s="274">
        <v>11280</v>
      </c>
      <c r="F39" s="273">
        <v>0</v>
      </c>
      <c r="G39" s="274">
        <v>0</v>
      </c>
      <c r="H39" s="276">
        <v>0</v>
      </c>
      <c r="I39" s="274">
        <v>0</v>
      </c>
      <c r="J39" s="273">
        <v>0</v>
      </c>
      <c r="K39" s="274">
        <v>0</v>
      </c>
      <c r="L39" s="275">
        <v>0</v>
      </c>
      <c r="M39" s="133" t="s">
        <v>299</v>
      </c>
      <c r="N39" s="389"/>
    </row>
    <row r="40" spans="1:14" s="67" customFormat="1" ht="15" customHeight="1" thickBot="1">
      <c r="A40" s="399" t="s">
        <v>54</v>
      </c>
      <c r="B40" s="151" t="s">
        <v>14</v>
      </c>
      <c r="C40" s="277">
        <f t="shared" si="0"/>
        <v>18</v>
      </c>
      <c r="D40" s="278">
        <v>1</v>
      </c>
      <c r="E40" s="270">
        <v>17</v>
      </c>
      <c r="F40" s="278">
        <v>0</v>
      </c>
      <c r="G40" s="270">
        <v>0</v>
      </c>
      <c r="H40" s="278">
        <v>0</v>
      </c>
      <c r="I40" s="270">
        <v>0</v>
      </c>
      <c r="J40" s="278">
        <v>0</v>
      </c>
      <c r="K40" s="270">
        <v>0</v>
      </c>
      <c r="L40" s="271">
        <v>0</v>
      </c>
      <c r="M40" s="172" t="s">
        <v>15</v>
      </c>
      <c r="N40" s="390" t="s">
        <v>55</v>
      </c>
    </row>
    <row r="41" spans="1:14" s="67" customFormat="1" ht="15" customHeight="1" thickBot="1">
      <c r="A41" s="400"/>
      <c r="B41" s="151" t="s">
        <v>17</v>
      </c>
      <c r="C41" s="277">
        <f t="shared" si="0"/>
        <v>3373162</v>
      </c>
      <c r="D41" s="278">
        <v>3056</v>
      </c>
      <c r="E41" s="270">
        <v>3370106</v>
      </c>
      <c r="F41" s="278">
        <v>0</v>
      </c>
      <c r="G41" s="270">
        <v>0</v>
      </c>
      <c r="H41" s="269">
        <v>0</v>
      </c>
      <c r="I41" s="270">
        <v>0</v>
      </c>
      <c r="J41" s="278">
        <v>0</v>
      </c>
      <c r="K41" s="270">
        <v>0</v>
      </c>
      <c r="L41" s="271">
        <v>0</v>
      </c>
      <c r="M41" s="172" t="s">
        <v>18</v>
      </c>
      <c r="N41" s="391"/>
    </row>
    <row r="42" spans="1:14" s="67" customFormat="1" ht="15" customHeight="1" thickBot="1">
      <c r="A42" s="401"/>
      <c r="B42" s="151" t="s">
        <v>19</v>
      </c>
      <c r="C42" s="277">
        <f t="shared" si="0"/>
        <v>3125929</v>
      </c>
      <c r="D42" s="278">
        <v>917</v>
      </c>
      <c r="E42" s="270">
        <v>3125012</v>
      </c>
      <c r="F42" s="278">
        <v>0</v>
      </c>
      <c r="G42" s="270">
        <v>0</v>
      </c>
      <c r="H42" s="269">
        <v>0</v>
      </c>
      <c r="I42" s="270">
        <v>0</v>
      </c>
      <c r="J42" s="278">
        <v>0</v>
      </c>
      <c r="K42" s="270">
        <v>0</v>
      </c>
      <c r="L42" s="271">
        <v>0</v>
      </c>
      <c r="M42" s="172" t="s">
        <v>299</v>
      </c>
      <c r="N42" s="392"/>
    </row>
    <row r="43" spans="1:14" s="67" customFormat="1" ht="15" customHeight="1" thickBot="1">
      <c r="A43" s="402" t="s">
        <v>62</v>
      </c>
      <c r="B43" s="148" t="s">
        <v>14</v>
      </c>
      <c r="C43" s="272">
        <f t="shared" si="0"/>
        <v>9</v>
      </c>
      <c r="D43" s="273">
        <v>9</v>
      </c>
      <c r="E43" s="274">
        <v>0</v>
      </c>
      <c r="F43" s="273">
        <v>0</v>
      </c>
      <c r="G43" s="274">
        <v>0</v>
      </c>
      <c r="H43" s="273">
        <v>0</v>
      </c>
      <c r="I43" s="274">
        <v>0</v>
      </c>
      <c r="J43" s="273">
        <v>0</v>
      </c>
      <c r="K43" s="274">
        <v>0</v>
      </c>
      <c r="L43" s="275">
        <v>0</v>
      </c>
      <c r="M43" s="133" t="s">
        <v>15</v>
      </c>
      <c r="N43" s="387" t="s">
        <v>261</v>
      </c>
    </row>
    <row r="44" spans="1:14" s="67" customFormat="1" ht="15" customHeight="1" thickBot="1">
      <c r="A44" s="403"/>
      <c r="B44" s="148" t="s">
        <v>17</v>
      </c>
      <c r="C44" s="272">
        <f t="shared" si="0"/>
        <v>14546</v>
      </c>
      <c r="D44" s="273">
        <v>14546</v>
      </c>
      <c r="E44" s="274">
        <v>0</v>
      </c>
      <c r="F44" s="273">
        <v>0</v>
      </c>
      <c r="G44" s="274">
        <v>0</v>
      </c>
      <c r="H44" s="276">
        <v>0</v>
      </c>
      <c r="I44" s="274">
        <v>0</v>
      </c>
      <c r="J44" s="273">
        <v>0</v>
      </c>
      <c r="K44" s="274">
        <v>0</v>
      </c>
      <c r="L44" s="275">
        <v>0</v>
      </c>
      <c r="M44" s="133" t="s">
        <v>18</v>
      </c>
      <c r="N44" s="388"/>
    </row>
    <row r="45" spans="1:14" s="67" customFormat="1" ht="15" customHeight="1" thickBot="1">
      <c r="A45" s="404"/>
      <c r="B45" s="148" t="s">
        <v>19</v>
      </c>
      <c r="C45" s="272">
        <f t="shared" si="0"/>
        <v>4359</v>
      </c>
      <c r="D45" s="273">
        <v>4359</v>
      </c>
      <c r="E45" s="274">
        <v>0</v>
      </c>
      <c r="F45" s="273">
        <v>0</v>
      </c>
      <c r="G45" s="274">
        <v>0</v>
      </c>
      <c r="H45" s="276">
        <v>0</v>
      </c>
      <c r="I45" s="274">
        <v>0</v>
      </c>
      <c r="J45" s="273">
        <v>0</v>
      </c>
      <c r="K45" s="274">
        <v>0</v>
      </c>
      <c r="L45" s="275">
        <v>0</v>
      </c>
      <c r="M45" s="133" t="s">
        <v>299</v>
      </c>
      <c r="N45" s="389"/>
    </row>
    <row r="46" spans="1:14" s="67" customFormat="1" ht="15" customHeight="1" thickBot="1">
      <c r="A46" s="399" t="s">
        <v>59</v>
      </c>
      <c r="B46" s="151" t="s">
        <v>14</v>
      </c>
      <c r="C46" s="277">
        <f t="shared" si="0"/>
        <v>1</v>
      </c>
      <c r="D46" s="278">
        <v>0</v>
      </c>
      <c r="E46" s="270">
        <v>1</v>
      </c>
      <c r="F46" s="278">
        <v>0</v>
      </c>
      <c r="G46" s="270">
        <v>0</v>
      </c>
      <c r="H46" s="278">
        <v>0</v>
      </c>
      <c r="I46" s="270">
        <v>0</v>
      </c>
      <c r="J46" s="278">
        <v>0</v>
      </c>
      <c r="K46" s="270">
        <v>0</v>
      </c>
      <c r="L46" s="271">
        <v>0</v>
      </c>
      <c r="M46" s="172" t="s">
        <v>15</v>
      </c>
      <c r="N46" s="390" t="s">
        <v>347</v>
      </c>
    </row>
    <row r="47" spans="1:14" s="67" customFormat="1" ht="15" customHeight="1" thickBot="1">
      <c r="A47" s="400"/>
      <c r="B47" s="151" t="s">
        <v>17</v>
      </c>
      <c r="C47" s="277">
        <f t="shared" si="0"/>
        <v>5313</v>
      </c>
      <c r="D47" s="278">
        <v>0</v>
      </c>
      <c r="E47" s="270">
        <v>5313</v>
      </c>
      <c r="F47" s="278">
        <v>0</v>
      </c>
      <c r="G47" s="270">
        <v>0</v>
      </c>
      <c r="H47" s="269">
        <v>0</v>
      </c>
      <c r="I47" s="270">
        <v>0</v>
      </c>
      <c r="J47" s="278">
        <v>0</v>
      </c>
      <c r="K47" s="270">
        <v>0</v>
      </c>
      <c r="L47" s="271">
        <v>0</v>
      </c>
      <c r="M47" s="172" t="s">
        <v>18</v>
      </c>
      <c r="N47" s="391"/>
    </row>
    <row r="48" spans="1:14" ht="13.5" thickBot="1">
      <c r="A48" s="401"/>
      <c r="B48" s="151" t="s">
        <v>19</v>
      </c>
      <c r="C48" s="277">
        <f t="shared" si="0"/>
        <v>1594</v>
      </c>
      <c r="D48" s="278">
        <v>0</v>
      </c>
      <c r="E48" s="270">
        <v>1594</v>
      </c>
      <c r="F48" s="278">
        <v>0</v>
      </c>
      <c r="G48" s="270">
        <v>0</v>
      </c>
      <c r="H48" s="269">
        <v>0</v>
      </c>
      <c r="I48" s="270">
        <v>0</v>
      </c>
      <c r="J48" s="278">
        <v>0</v>
      </c>
      <c r="K48" s="270">
        <v>0</v>
      </c>
      <c r="L48" s="271">
        <v>0</v>
      </c>
      <c r="M48" s="172" t="s">
        <v>299</v>
      </c>
      <c r="N48" s="392"/>
    </row>
    <row r="49" spans="1:14" ht="13.5" thickBot="1">
      <c r="A49" s="402" t="s">
        <v>218</v>
      </c>
      <c r="B49" s="148" t="s">
        <v>14</v>
      </c>
      <c r="C49" s="272">
        <f t="shared" si="0"/>
        <v>1</v>
      </c>
      <c r="D49" s="273">
        <v>0</v>
      </c>
      <c r="E49" s="274">
        <v>0</v>
      </c>
      <c r="F49" s="273">
        <v>0</v>
      </c>
      <c r="G49" s="274">
        <v>0</v>
      </c>
      <c r="H49" s="273">
        <v>1</v>
      </c>
      <c r="I49" s="274">
        <v>0</v>
      </c>
      <c r="J49" s="273">
        <v>0</v>
      </c>
      <c r="K49" s="274">
        <v>0</v>
      </c>
      <c r="L49" s="275">
        <v>0</v>
      </c>
      <c r="M49" s="133" t="s">
        <v>15</v>
      </c>
      <c r="N49" s="387" t="s">
        <v>219</v>
      </c>
    </row>
    <row r="50" spans="1:14" ht="13.5" thickBot="1">
      <c r="A50" s="403"/>
      <c r="B50" s="148" t="s">
        <v>17</v>
      </c>
      <c r="C50" s="272">
        <f t="shared" si="0"/>
        <v>23268</v>
      </c>
      <c r="D50" s="273">
        <v>0</v>
      </c>
      <c r="E50" s="274">
        <v>0</v>
      </c>
      <c r="F50" s="273">
        <v>0</v>
      </c>
      <c r="G50" s="274">
        <v>0</v>
      </c>
      <c r="H50" s="276">
        <v>23268</v>
      </c>
      <c r="I50" s="274">
        <v>0</v>
      </c>
      <c r="J50" s="273">
        <v>0</v>
      </c>
      <c r="K50" s="274">
        <v>0</v>
      </c>
      <c r="L50" s="275">
        <v>0</v>
      </c>
      <c r="M50" s="133" t="s">
        <v>18</v>
      </c>
      <c r="N50" s="388"/>
    </row>
    <row r="51" spans="1:14" ht="13.5" thickBot="1">
      <c r="A51" s="404"/>
      <c r="B51" s="148" t="s">
        <v>19</v>
      </c>
      <c r="C51" s="272">
        <f t="shared" si="0"/>
        <v>12134</v>
      </c>
      <c r="D51" s="273">
        <v>0</v>
      </c>
      <c r="E51" s="274">
        <v>0</v>
      </c>
      <c r="F51" s="273">
        <v>0</v>
      </c>
      <c r="G51" s="274">
        <v>0</v>
      </c>
      <c r="H51" s="276">
        <v>12134</v>
      </c>
      <c r="I51" s="274">
        <v>0</v>
      </c>
      <c r="J51" s="273">
        <v>0</v>
      </c>
      <c r="K51" s="274">
        <v>0</v>
      </c>
      <c r="L51" s="275">
        <v>0</v>
      </c>
      <c r="M51" s="133" t="s">
        <v>299</v>
      </c>
      <c r="N51" s="389"/>
    </row>
    <row r="52" spans="1:14" ht="13.5" thickBot="1">
      <c r="A52" s="399" t="s">
        <v>60</v>
      </c>
      <c r="B52" s="151" t="s">
        <v>14</v>
      </c>
      <c r="C52" s="277">
        <f t="shared" si="0"/>
        <v>3</v>
      </c>
      <c r="D52" s="278">
        <v>0</v>
      </c>
      <c r="E52" s="270">
        <v>2</v>
      </c>
      <c r="F52" s="278">
        <v>0</v>
      </c>
      <c r="G52" s="270">
        <v>0</v>
      </c>
      <c r="H52" s="278">
        <v>1</v>
      </c>
      <c r="I52" s="270">
        <v>0</v>
      </c>
      <c r="J52" s="278">
        <v>0</v>
      </c>
      <c r="K52" s="270">
        <v>0</v>
      </c>
      <c r="L52" s="271">
        <v>0</v>
      </c>
      <c r="M52" s="172" t="s">
        <v>15</v>
      </c>
      <c r="N52" s="390" t="s">
        <v>326</v>
      </c>
    </row>
    <row r="53" spans="1:14" ht="13.5" thickBot="1">
      <c r="A53" s="400"/>
      <c r="B53" s="151" t="s">
        <v>17</v>
      </c>
      <c r="C53" s="277">
        <f t="shared" si="0"/>
        <v>179410</v>
      </c>
      <c r="D53" s="278">
        <v>0</v>
      </c>
      <c r="E53" s="270">
        <v>158218</v>
      </c>
      <c r="F53" s="278">
        <v>0</v>
      </c>
      <c r="G53" s="270">
        <v>0</v>
      </c>
      <c r="H53" s="269">
        <v>21192</v>
      </c>
      <c r="I53" s="270">
        <v>0</v>
      </c>
      <c r="J53" s="278">
        <v>0</v>
      </c>
      <c r="K53" s="270">
        <v>0</v>
      </c>
      <c r="L53" s="271">
        <v>0</v>
      </c>
      <c r="M53" s="172" t="s">
        <v>18</v>
      </c>
      <c r="N53" s="391"/>
    </row>
    <row r="54" spans="1:14" ht="13.5" thickBot="1">
      <c r="A54" s="401"/>
      <c r="B54" s="151" t="s">
        <v>19</v>
      </c>
      <c r="C54" s="277">
        <f t="shared" si="0"/>
        <v>117657</v>
      </c>
      <c r="D54" s="278">
        <v>0</v>
      </c>
      <c r="E54" s="270">
        <v>106213</v>
      </c>
      <c r="F54" s="278">
        <v>0</v>
      </c>
      <c r="G54" s="270">
        <v>0</v>
      </c>
      <c r="H54" s="269">
        <v>11444</v>
      </c>
      <c r="I54" s="270">
        <v>0</v>
      </c>
      <c r="J54" s="278">
        <v>0</v>
      </c>
      <c r="K54" s="270">
        <v>0</v>
      </c>
      <c r="L54" s="271">
        <v>0</v>
      </c>
      <c r="M54" s="172" t="s">
        <v>299</v>
      </c>
      <c r="N54" s="392"/>
    </row>
    <row r="55" spans="1:14" ht="13.5" thickBot="1">
      <c r="A55" s="316"/>
      <c r="B55" s="148" t="s">
        <v>14</v>
      </c>
      <c r="C55" s="272">
        <f t="shared" si="0"/>
        <v>1</v>
      </c>
      <c r="D55" s="273">
        <v>1</v>
      </c>
      <c r="E55" s="274">
        <v>0</v>
      </c>
      <c r="F55" s="273">
        <v>0</v>
      </c>
      <c r="G55" s="274">
        <v>0</v>
      </c>
      <c r="H55" s="273"/>
      <c r="I55" s="274">
        <v>0</v>
      </c>
      <c r="J55" s="273">
        <v>0</v>
      </c>
      <c r="K55" s="274">
        <v>0</v>
      </c>
      <c r="L55" s="275">
        <v>0</v>
      </c>
      <c r="M55" s="133" t="s">
        <v>15</v>
      </c>
      <c r="N55" s="387" t="s">
        <v>348</v>
      </c>
    </row>
    <row r="56" spans="1:14" ht="13.5" thickBot="1">
      <c r="A56" s="316" t="s">
        <v>349</v>
      </c>
      <c r="B56" s="148" t="s">
        <v>17</v>
      </c>
      <c r="C56" s="272">
        <f t="shared" si="0"/>
        <v>131</v>
      </c>
      <c r="D56" s="273">
        <v>131</v>
      </c>
      <c r="E56" s="274">
        <v>0</v>
      </c>
      <c r="F56" s="273">
        <v>0</v>
      </c>
      <c r="G56" s="274">
        <v>0</v>
      </c>
      <c r="H56" s="276"/>
      <c r="I56" s="274">
        <v>0</v>
      </c>
      <c r="J56" s="273">
        <v>0</v>
      </c>
      <c r="K56" s="274">
        <v>0</v>
      </c>
      <c r="L56" s="275">
        <v>0</v>
      </c>
      <c r="M56" s="133" t="s">
        <v>18</v>
      </c>
      <c r="N56" s="388"/>
    </row>
    <row r="57" spans="1:14" ht="13.5" thickBot="1">
      <c r="A57" s="316"/>
      <c r="B57" s="148" t="s">
        <v>19</v>
      </c>
      <c r="C57" s="272">
        <f t="shared" si="0"/>
        <v>131</v>
      </c>
      <c r="D57" s="273">
        <v>131</v>
      </c>
      <c r="E57" s="274">
        <v>0</v>
      </c>
      <c r="F57" s="273">
        <v>0</v>
      </c>
      <c r="G57" s="274">
        <v>0</v>
      </c>
      <c r="H57" s="276"/>
      <c r="I57" s="274">
        <v>0</v>
      </c>
      <c r="J57" s="273">
        <v>0</v>
      </c>
      <c r="K57" s="274">
        <v>0</v>
      </c>
      <c r="L57" s="275">
        <v>0</v>
      </c>
      <c r="M57" s="133" t="s">
        <v>299</v>
      </c>
      <c r="N57" s="389"/>
    </row>
    <row r="58" spans="1:14" ht="13.5" thickBot="1">
      <c r="A58" s="399" t="s">
        <v>350</v>
      </c>
      <c r="B58" s="151" t="s">
        <v>14</v>
      </c>
      <c r="C58" s="277">
        <f t="shared" si="0"/>
        <v>1</v>
      </c>
      <c r="D58" s="278">
        <v>1</v>
      </c>
      <c r="E58" s="270">
        <v>0</v>
      </c>
      <c r="F58" s="278">
        <v>0</v>
      </c>
      <c r="G58" s="270">
        <v>0</v>
      </c>
      <c r="H58" s="278"/>
      <c r="I58" s="270">
        <v>0</v>
      </c>
      <c r="J58" s="278">
        <v>0</v>
      </c>
      <c r="K58" s="270">
        <v>0</v>
      </c>
      <c r="L58" s="271">
        <v>0</v>
      </c>
      <c r="M58" s="172" t="s">
        <v>15</v>
      </c>
      <c r="N58" s="390" t="s">
        <v>158</v>
      </c>
    </row>
    <row r="59" spans="1:14" ht="13.5" thickBot="1">
      <c r="A59" s="400" t="s">
        <v>350</v>
      </c>
      <c r="B59" s="151" t="s">
        <v>17</v>
      </c>
      <c r="C59" s="277">
        <f t="shared" si="0"/>
        <v>2083</v>
      </c>
      <c r="D59" s="278">
        <v>2083</v>
      </c>
      <c r="E59" s="270">
        <v>0</v>
      </c>
      <c r="F59" s="278">
        <v>0</v>
      </c>
      <c r="G59" s="270">
        <v>0</v>
      </c>
      <c r="H59" s="269"/>
      <c r="I59" s="270">
        <v>0</v>
      </c>
      <c r="J59" s="278">
        <v>0</v>
      </c>
      <c r="K59" s="270">
        <v>0</v>
      </c>
      <c r="L59" s="271">
        <v>0</v>
      </c>
      <c r="M59" s="172" t="s">
        <v>18</v>
      </c>
      <c r="N59" s="391"/>
    </row>
    <row r="60" spans="1:14" ht="13.5" thickBot="1">
      <c r="A60" s="401"/>
      <c r="B60" s="151" t="s">
        <v>19</v>
      </c>
      <c r="C60" s="277">
        <f t="shared" si="0"/>
        <v>624</v>
      </c>
      <c r="D60" s="278">
        <v>624</v>
      </c>
      <c r="E60" s="270">
        <v>0</v>
      </c>
      <c r="F60" s="278">
        <v>0</v>
      </c>
      <c r="G60" s="270">
        <v>0</v>
      </c>
      <c r="H60" s="269"/>
      <c r="I60" s="270">
        <v>0</v>
      </c>
      <c r="J60" s="278">
        <v>0</v>
      </c>
      <c r="K60" s="270">
        <v>0</v>
      </c>
      <c r="L60" s="271">
        <v>0</v>
      </c>
      <c r="M60" s="172" t="s">
        <v>299</v>
      </c>
      <c r="N60" s="392"/>
    </row>
    <row r="61" spans="1:14" ht="13.5" thickBot="1">
      <c r="A61" s="316"/>
      <c r="B61" s="148" t="s">
        <v>14</v>
      </c>
      <c r="C61" s="272">
        <f t="shared" si="0"/>
        <v>4</v>
      </c>
      <c r="D61" s="273">
        <v>2</v>
      </c>
      <c r="E61" s="274">
        <v>0</v>
      </c>
      <c r="F61" s="273">
        <v>0</v>
      </c>
      <c r="G61" s="274">
        <v>0</v>
      </c>
      <c r="H61" s="273">
        <v>2</v>
      </c>
      <c r="I61" s="274">
        <v>0</v>
      </c>
      <c r="J61" s="273">
        <v>0</v>
      </c>
      <c r="K61" s="274">
        <v>0</v>
      </c>
      <c r="L61" s="275">
        <v>0</v>
      </c>
      <c r="M61" s="133" t="s">
        <v>15</v>
      </c>
      <c r="N61" s="387" t="s">
        <v>351</v>
      </c>
    </row>
    <row r="62" spans="1:14" ht="13.5" thickBot="1">
      <c r="A62" s="316" t="s">
        <v>65</v>
      </c>
      <c r="B62" s="148" t="s">
        <v>17</v>
      </c>
      <c r="C62" s="272">
        <f t="shared" si="0"/>
        <v>48104</v>
      </c>
      <c r="D62" s="273">
        <v>3318</v>
      </c>
      <c r="E62" s="274">
        <v>0</v>
      </c>
      <c r="F62" s="273">
        <v>0</v>
      </c>
      <c r="G62" s="274">
        <v>0</v>
      </c>
      <c r="H62" s="276">
        <v>44786</v>
      </c>
      <c r="I62" s="274">
        <v>0</v>
      </c>
      <c r="J62" s="273">
        <v>0</v>
      </c>
      <c r="K62" s="274">
        <v>0</v>
      </c>
      <c r="L62" s="275">
        <v>0</v>
      </c>
      <c r="M62" s="133" t="s">
        <v>18</v>
      </c>
      <c r="N62" s="388"/>
    </row>
    <row r="63" spans="1:14">
      <c r="A63" s="316"/>
      <c r="B63" s="279" t="s">
        <v>19</v>
      </c>
      <c r="C63" s="280">
        <f t="shared" si="0"/>
        <v>26553</v>
      </c>
      <c r="D63" s="256">
        <v>2232</v>
      </c>
      <c r="E63" s="255">
        <v>0</v>
      </c>
      <c r="F63" s="256">
        <v>0</v>
      </c>
      <c r="G63" s="255">
        <v>0</v>
      </c>
      <c r="H63" s="281">
        <v>24321</v>
      </c>
      <c r="I63" s="255">
        <v>0</v>
      </c>
      <c r="J63" s="256">
        <v>0</v>
      </c>
      <c r="K63" s="255">
        <v>0</v>
      </c>
      <c r="L63" s="283">
        <v>0</v>
      </c>
      <c r="M63" s="135" t="s">
        <v>299</v>
      </c>
      <c r="N63" s="388"/>
    </row>
    <row r="64" spans="1:14" ht="13.5" customHeight="1" thickBot="1">
      <c r="A64" s="393" t="s">
        <v>9</v>
      </c>
      <c r="B64" s="137" t="s">
        <v>14</v>
      </c>
      <c r="C64" s="202">
        <f t="shared" ref="C64:K66" si="1">C10+C13+C16+C19+C22+C25+C28+C31+C34+C37+C40+C43+C46+C49+C52+C55+C58+C61</f>
        <v>57</v>
      </c>
      <c r="D64" s="202">
        <f>D10+D13+D16+D19+D22+D25+D28+D31+D34+D37+D40+D43+D46+D49+D52+D55+D58+D61</f>
        <v>20</v>
      </c>
      <c r="E64" s="202">
        <f t="shared" si="1"/>
        <v>24</v>
      </c>
      <c r="F64" s="202">
        <f>F10+F13+F16+F19+F22+F25+F28+F31+F34+F37+F40+F43+F46+F49+F52+F55+F58+F61</f>
        <v>0</v>
      </c>
      <c r="G64" s="202">
        <f t="shared" si="1"/>
        <v>0</v>
      </c>
      <c r="H64" s="202">
        <f>H10+H13+H16+H19+H22+H25+H28+H31+H34+H37+H40+H43+H46+H49+H52+H55+H58+H61</f>
        <v>13</v>
      </c>
      <c r="I64" s="202">
        <f t="shared" ref="I64:L64" si="2">I10+I13+I16+I19+I22+I25+I28+I31+I34+I37+I40+I43+I46+I49+I52+I55+I58+I61</f>
        <v>0</v>
      </c>
      <c r="J64" s="202">
        <f t="shared" si="2"/>
        <v>0</v>
      </c>
      <c r="K64" s="202">
        <f t="shared" si="2"/>
        <v>0</v>
      </c>
      <c r="L64" s="202">
        <f t="shared" si="2"/>
        <v>0</v>
      </c>
      <c r="M64" s="129" t="s">
        <v>15</v>
      </c>
      <c r="N64" s="396" t="s">
        <v>2</v>
      </c>
    </row>
    <row r="65" spans="1:14" ht="13.5" customHeight="1" thickBot="1">
      <c r="A65" s="394"/>
      <c r="B65" s="140" t="s">
        <v>17</v>
      </c>
      <c r="C65" s="203">
        <f t="shared" si="1"/>
        <v>3867567</v>
      </c>
      <c r="D65" s="203">
        <f t="shared" si="1"/>
        <v>26876</v>
      </c>
      <c r="E65" s="203">
        <f t="shared" si="1"/>
        <v>3573577</v>
      </c>
      <c r="F65" s="203">
        <f t="shared" si="1"/>
        <v>0</v>
      </c>
      <c r="G65" s="203">
        <f t="shared" si="1"/>
        <v>0</v>
      </c>
      <c r="H65" s="203">
        <f t="shared" si="1"/>
        <v>267114</v>
      </c>
      <c r="I65" s="203">
        <f t="shared" si="1"/>
        <v>0</v>
      </c>
      <c r="J65" s="203">
        <f t="shared" si="1"/>
        <v>0</v>
      </c>
      <c r="K65" s="203">
        <f t="shared" si="1"/>
        <v>0</v>
      </c>
      <c r="L65" s="203">
        <f>L11+L14+L17+L20+L23+L26+L29+L32+L35+L38+L41+L44+L47+L50+L53+L56+L59+L62</f>
        <v>0</v>
      </c>
      <c r="M65" s="130" t="s">
        <v>18</v>
      </c>
      <c r="N65" s="397"/>
    </row>
    <row r="66" spans="1:14" ht="12.75" customHeight="1">
      <c r="A66" s="395"/>
      <c r="B66" s="333" t="s">
        <v>19</v>
      </c>
      <c r="C66" s="204">
        <f t="shared" si="1"/>
        <v>3396303</v>
      </c>
      <c r="D66" s="204">
        <f t="shared" si="1"/>
        <v>9785</v>
      </c>
      <c r="E66" s="204">
        <f t="shared" si="1"/>
        <v>3244099</v>
      </c>
      <c r="F66" s="204">
        <f t="shared" si="1"/>
        <v>0</v>
      </c>
      <c r="G66" s="204">
        <f t="shared" si="1"/>
        <v>0</v>
      </c>
      <c r="H66" s="204">
        <f t="shared" si="1"/>
        <v>142419</v>
      </c>
      <c r="I66" s="204">
        <f t="shared" si="1"/>
        <v>0</v>
      </c>
      <c r="J66" s="204">
        <f t="shared" si="1"/>
        <v>0</v>
      </c>
      <c r="K66" s="204">
        <f t="shared" si="1"/>
        <v>0</v>
      </c>
      <c r="L66" s="204">
        <f>L12+L15+L18+L21+L24+L27+L30+L33+L36+L39+L42+L45+L48+L51+L54+L57+L60+L63</f>
        <v>0</v>
      </c>
      <c r="M66" s="136" t="s">
        <v>299</v>
      </c>
      <c r="N66" s="398"/>
    </row>
  </sheetData>
  <mergeCells count="45">
    <mergeCell ref="A2:N2"/>
    <mergeCell ref="A3:N3"/>
    <mergeCell ref="A4:N4"/>
    <mergeCell ref="A5:N5"/>
    <mergeCell ref="A7:A9"/>
    <mergeCell ref="B7:B9"/>
    <mergeCell ref="C7:L7"/>
    <mergeCell ref="M7:M9"/>
    <mergeCell ref="N7:N9"/>
    <mergeCell ref="A10:A12"/>
    <mergeCell ref="N10:N12"/>
    <mergeCell ref="A13:A15"/>
    <mergeCell ref="N13:N15"/>
    <mergeCell ref="A16:A18"/>
    <mergeCell ref="N16:N18"/>
    <mergeCell ref="A19:A21"/>
    <mergeCell ref="N19:N21"/>
    <mergeCell ref="A22:A24"/>
    <mergeCell ref="N22:N24"/>
    <mergeCell ref="A25:A27"/>
    <mergeCell ref="N25:N27"/>
    <mergeCell ref="A28:A30"/>
    <mergeCell ref="N28:N30"/>
    <mergeCell ref="A31:A33"/>
    <mergeCell ref="N31:N33"/>
    <mergeCell ref="A34:A36"/>
    <mergeCell ref="N34:N36"/>
    <mergeCell ref="A37:A39"/>
    <mergeCell ref="N37:N39"/>
    <mergeCell ref="A40:A42"/>
    <mergeCell ref="N40:N42"/>
    <mergeCell ref="A43:A45"/>
    <mergeCell ref="N43:N45"/>
    <mergeCell ref="A46:A48"/>
    <mergeCell ref="N46:N48"/>
    <mergeCell ref="A49:A51"/>
    <mergeCell ref="N49:N51"/>
    <mergeCell ref="A52:A54"/>
    <mergeCell ref="N52:N54"/>
    <mergeCell ref="N55:N57"/>
    <mergeCell ref="N58:N60"/>
    <mergeCell ref="N61:N63"/>
    <mergeCell ref="A64:A66"/>
    <mergeCell ref="N64:N66"/>
    <mergeCell ref="A58:A60"/>
  </mergeCells>
  <printOptions horizontalCentered="1"/>
  <pageMargins left="0" right="0" top="0.39370078740157483" bottom="0"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O281"/>
  <sheetViews>
    <sheetView view="pageBreakPreview" zoomScaleNormal="100" zoomScaleSheetLayoutView="100" workbookViewId="0">
      <selection activeCell="Q27" sqref="Q27"/>
    </sheetView>
  </sheetViews>
  <sheetFormatPr defaultRowHeight="12.75"/>
  <cols>
    <col min="1" max="1" width="25.7109375" customWidth="1"/>
    <col min="2" max="2" width="14.28515625" customWidth="1"/>
    <col min="3" max="3" width="11.7109375" style="64" customWidth="1"/>
    <col min="4" max="13" width="11.7109375" customWidth="1"/>
    <col min="14" max="14" width="25.7109375" customWidth="1"/>
    <col min="15" max="15" width="16" hidden="1" customWidth="1"/>
    <col min="16" max="16" width="1.28515625" customWidth="1"/>
    <col min="17" max="17" width="8.85546875" customWidth="1"/>
  </cols>
  <sheetData>
    <row r="1" spans="1:14" s="28" customFormat="1" ht="12" customHeight="1">
      <c r="A1" s="424"/>
      <c r="B1" s="424"/>
      <c r="C1" s="424"/>
      <c r="D1" s="424"/>
      <c r="E1" s="424"/>
      <c r="F1" s="424"/>
      <c r="G1" s="424"/>
      <c r="H1" s="424"/>
      <c r="I1" s="424"/>
      <c r="J1" s="424"/>
      <c r="K1" s="424"/>
      <c r="L1" s="424"/>
      <c r="M1" s="424"/>
      <c r="N1" s="424"/>
    </row>
    <row r="2" spans="1:14" s="64" customFormat="1" ht="18">
      <c r="A2" s="407" t="s">
        <v>0</v>
      </c>
      <c r="B2" s="407"/>
      <c r="C2" s="407"/>
      <c r="D2" s="407"/>
      <c r="E2" s="407"/>
      <c r="F2" s="407"/>
      <c r="G2" s="407"/>
      <c r="H2" s="407"/>
      <c r="I2" s="407"/>
      <c r="J2" s="407"/>
      <c r="K2" s="407"/>
      <c r="L2" s="407"/>
      <c r="M2" s="407"/>
      <c r="N2" s="407"/>
    </row>
    <row r="3" spans="1:14" s="64" customFormat="1" ht="15.75" customHeight="1">
      <c r="A3" s="408" t="s">
        <v>178</v>
      </c>
      <c r="B3" s="408"/>
      <c r="C3" s="408"/>
      <c r="D3" s="408"/>
      <c r="E3" s="408"/>
      <c r="F3" s="408"/>
      <c r="G3" s="408"/>
      <c r="H3" s="408"/>
      <c r="I3" s="408"/>
      <c r="J3" s="408"/>
      <c r="K3" s="408"/>
      <c r="L3" s="408"/>
      <c r="M3" s="408"/>
      <c r="N3" s="408"/>
    </row>
    <row r="4" spans="1:14" s="64" customFormat="1" ht="14.25" customHeight="1">
      <c r="A4" s="409">
        <v>2022</v>
      </c>
      <c r="B4" s="409"/>
      <c r="C4" s="409"/>
      <c r="D4" s="409"/>
      <c r="E4" s="409"/>
      <c r="F4" s="409"/>
      <c r="G4" s="409"/>
      <c r="H4" s="409"/>
      <c r="I4" s="409"/>
      <c r="J4" s="409"/>
      <c r="K4" s="409"/>
      <c r="L4" s="409"/>
      <c r="M4" s="409"/>
      <c r="N4" s="409"/>
    </row>
    <row r="5" spans="1:14" s="64" customFormat="1" ht="13.5" customHeight="1">
      <c r="A5" s="410" t="s">
        <v>123</v>
      </c>
      <c r="B5" s="410"/>
      <c r="C5" s="410"/>
      <c r="D5" s="410"/>
      <c r="E5" s="410"/>
      <c r="F5" s="410"/>
      <c r="G5" s="410"/>
      <c r="H5" s="410"/>
      <c r="I5" s="410"/>
      <c r="J5" s="410"/>
      <c r="K5" s="410"/>
      <c r="L5" s="410"/>
      <c r="M5" s="410"/>
      <c r="N5" s="410"/>
    </row>
    <row r="6" spans="1:14" s="64" customFormat="1" ht="15.75">
      <c r="A6" s="1" t="s">
        <v>66</v>
      </c>
      <c r="B6" s="65"/>
      <c r="C6" s="65"/>
      <c r="D6" s="65"/>
      <c r="E6" s="65"/>
      <c r="F6" s="65"/>
      <c r="G6" s="65"/>
      <c r="H6" s="65"/>
      <c r="I6" s="65"/>
      <c r="J6" s="65"/>
      <c r="K6" s="65"/>
      <c r="L6" s="31"/>
      <c r="M6" s="65"/>
      <c r="N6" s="30" t="s">
        <v>124</v>
      </c>
    </row>
    <row r="7" spans="1:14" s="64" customFormat="1" ht="18" customHeight="1">
      <c r="A7" s="411" t="s">
        <v>117</v>
      </c>
      <c r="B7" s="411" t="s">
        <v>118</v>
      </c>
      <c r="C7" s="414" t="s">
        <v>120</v>
      </c>
      <c r="D7" s="414"/>
      <c r="E7" s="414"/>
      <c r="F7" s="414"/>
      <c r="G7" s="414"/>
      <c r="H7" s="414"/>
      <c r="I7" s="414"/>
      <c r="J7" s="414"/>
      <c r="K7" s="414"/>
      <c r="L7" s="414"/>
      <c r="M7" s="415" t="s">
        <v>119</v>
      </c>
      <c r="N7" s="415" t="s">
        <v>8</v>
      </c>
    </row>
    <row r="8" spans="1:14" s="66" customFormat="1" ht="21" customHeight="1">
      <c r="A8" s="412"/>
      <c r="B8" s="412"/>
      <c r="C8" s="75" t="s">
        <v>2</v>
      </c>
      <c r="D8" s="75" t="s">
        <v>3</v>
      </c>
      <c r="E8" s="75" t="s">
        <v>78</v>
      </c>
      <c r="F8" s="75" t="s">
        <v>77</v>
      </c>
      <c r="G8" s="75" t="s">
        <v>4</v>
      </c>
      <c r="H8" s="75" t="s">
        <v>76</v>
      </c>
      <c r="I8" s="75" t="s">
        <v>5</v>
      </c>
      <c r="J8" s="75" t="s">
        <v>75</v>
      </c>
      <c r="K8" s="75" t="s">
        <v>6</v>
      </c>
      <c r="L8" s="75" t="s">
        <v>7</v>
      </c>
      <c r="M8" s="416"/>
      <c r="N8" s="416"/>
    </row>
    <row r="9" spans="1:14" s="66" customFormat="1" ht="24.75" customHeight="1">
      <c r="A9" s="413"/>
      <c r="B9" s="413"/>
      <c r="C9" s="99" t="s">
        <v>9</v>
      </c>
      <c r="D9" s="76" t="s">
        <v>209</v>
      </c>
      <c r="E9" s="76" t="s">
        <v>208</v>
      </c>
      <c r="F9" s="76" t="s">
        <v>207</v>
      </c>
      <c r="G9" s="76" t="s">
        <v>10</v>
      </c>
      <c r="H9" s="76" t="s">
        <v>205</v>
      </c>
      <c r="I9" s="76" t="s">
        <v>204</v>
      </c>
      <c r="J9" s="76" t="s">
        <v>206</v>
      </c>
      <c r="K9" s="76" t="s">
        <v>11</v>
      </c>
      <c r="L9" s="76" t="s">
        <v>12</v>
      </c>
      <c r="M9" s="417"/>
      <c r="N9" s="417"/>
    </row>
    <row r="10" spans="1:14" s="67" customFormat="1" ht="13.9" customHeight="1" thickBot="1">
      <c r="A10" s="401" t="s">
        <v>13</v>
      </c>
      <c r="B10" s="140" t="s">
        <v>14</v>
      </c>
      <c r="C10" s="165">
        <f>SUM(D10:L10)</f>
        <v>342</v>
      </c>
      <c r="D10" s="166">
        <v>47</v>
      </c>
      <c r="E10" s="167">
        <v>0</v>
      </c>
      <c r="F10" s="166">
        <v>0</v>
      </c>
      <c r="G10" s="167">
        <v>0</v>
      </c>
      <c r="H10" s="166">
        <v>1</v>
      </c>
      <c r="I10" s="167">
        <v>289</v>
      </c>
      <c r="J10" s="166">
        <v>0</v>
      </c>
      <c r="K10" s="167">
        <v>3</v>
      </c>
      <c r="L10" s="168">
        <v>2</v>
      </c>
      <c r="M10" s="130" t="s">
        <v>15</v>
      </c>
      <c r="N10" s="391" t="s">
        <v>16</v>
      </c>
    </row>
    <row r="11" spans="1:14" s="67" customFormat="1" ht="13.9" customHeight="1" thickBot="1">
      <c r="A11" s="418"/>
      <c r="B11" s="143" t="s">
        <v>17</v>
      </c>
      <c r="C11" s="165">
        <f t="shared" ref="C11:C74" si="0">SUM(D11:L11)</f>
        <v>3099801</v>
      </c>
      <c r="D11" s="155">
        <v>57856</v>
      </c>
      <c r="E11" s="167">
        <v>0</v>
      </c>
      <c r="F11" s="166">
        <v>0</v>
      </c>
      <c r="G11" s="167">
        <v>0</v>
      </c>
      <c r="H11" s="155">
        <v>24604</v>
      </c>
      <c r="I11" s="156">
        <v>2905360</v>
      </c>
      <c r="J11" s="155">
        <v>0</v>
      </c>
      <c r="K11" s="156">
        <v>52071</v>
      </c>
      <c r="L11" s="157">
        <v>59910</v>
      </c>
      <c r="M11" s="130" t="s">
        <v>18</v>
      </c>
      <c r="N11" s="391"/>
    </row>
    <row r="12" spans="1:14" s="67" customFormat="1" ht="13.9" customHeight="1" thickBot="1">
      <c r="A12" s="418"/>
      <c r="B12" s="143" t="s">
        <v>19</v>
      </c>
      <c r="C12" s="165">
        <f t="shared" si="0"/>
        <v>1504195</v>
      </c>
      <c r="D12" s="155">
        <v>17789</v>
      </c>
      <c r="E12" s="167">
        <v>0</v>
      </c>
      <c r="F12" s="166">
        <v>0</v>
      </c>
      <c r="G12" s="167">
        <v>0</v>
      </c>
      <c r="H12" s="155">
        <v>13648</v>
      </c>
      <c r="I12" s="156">
        <v>1447236</v>
      </c>
      <c r="J12" s="155">
        <v>0</v>
      </c>
      <c r="K12" s="156">
        <v>15624</v>
      </c>
      <c r="L12" s="157">
        <v>9898</v>
      </c>
      <c r="M12" s="132" t="s">
        <v>299</v>
      </c>
      <c r="N12" s="392"/>
    </row>
    <row r="13" spans="1:14" s="67" customFormat="1" ht="13.9" customHeight="1" thickBot="1">
      <c r="A13" s="421" t="s">
        <v>239</v>
      </c>
      <c r="B13" s="142" t="s">
        <v>14</v>
      </c>
      <c r="C13" s="170">
        <f t="shared" si="0"/>
        <v>7</v>
      </c>
      <c r="D13" s="159">
        <v>1</v>
      </c>
      <c r="E13" s="158">
        <v>0</v>
      </c>
      <c r="F13" s="159">
        <v>0</v>
      </c>
      <c r="G13" s="158">
        <v>0</v>
      </c>
      <c r="H13" s="159">
        <v>5</v>
      </c>
      <c r="I13" s="158">
        <v>0</v>
      </c>
      <c r="J13" s="159">
        <v>0</v>
      </c>
      <c r="K13" s="158">
        <v>0</v>
      </c>
      <c r="L13" s="160">
        <v>1</v>
      </c>
      <c r="M13" s="133" t="s">
        <v>15</v>
      </c>
      <c r="N13" s="387" t="s">
        <v>21</v>
      </c>
    </row>
    <row r="14" spans="1:14" s="67" customFormat="1" ht="13.9" customHeight="1" thickBot="1">
      <c r="A14" s="421"/>
      <c r="B14" s="142" t="s">
        <v>17</v>
      </c>
      <c r="C14" s="170">
        <f t="shared" si="0"/>
        <v>116598</v>
      </c>
      <c r="D14" s="161">
        <v>2259</v>
      </c>
      <c r="E14" s="158">
        <v>0</v>
      </c>
      <c r="F14" s="159">
        <v>0</v>
      </c>
      <c r="G14" s="158">
        <v>0</v>
      </c>
      <c r="H14" s="161">
        <v>88455</v>
      </c>
      <c r="I14" s="158">
        <v>0</v>
      </c>
      <c r="J14" s="161">
        <v>0</v>
      </c>
      <c r="K14" s="158">
        <v>0</v>
      </c>
      <c r="L14" s="160">
        <v>25884</v>
      </c>
      <c r="M14" s="133" t="s">
        <v>18</v>
      </c>
      <c r="N14" s="388"/>
    </row>
    <row r="15" spans="1:14" s="67" customFormat="1" ht="13.9" customHeight="1" thickBot="1">
      <c r="A15" s="421"/>
      <c r="B15" s="142" t="s">
        <v>19</v>
      </c>
      <c r="C15" s="170">
        <f t="shared" si="0"/>
        <v>64366</v>
      </c>
      <c r="D15" s="161">
        <v>677</v>
      </c>
      <c r="E15" s="158">
        <v>0</v>
      </c>
      <c r="F15" s="159">
        <v>0</v>
      </c>
      <c r="G15" s="158">
        <v>0</v>
      </c>
      <c r="H15" s="161">
        <v>50262</v>
      </c>
      <c r="I15" s="158">
        <v>0</v>
      </c>
      <c r="J15" s="161">
        <v>0</v>
      </c>
      <c r="K15" s="158">
        <v>0</v>
      </c>
      <c r="L15" s="160">
        <v>13427</v>
      </c>
      <c r="M15" s="133" t="s">
        <v>299</v>
      </c>
      <c r="N15" s="389"/>
    </row>
    <row r="16" spans="1:14" s="67" customFormat="1" ht="13.9" customHeight="1" thickBot="1">
      <c r="A16" s="401" t="s">
        <v>300</v>
      </c>
      <c r="B16" s="140" t="s">
        <v>14</v>
      </c>
      <c r="C16" s="165">
        <f t="shared" si="0"/>
        <v>1</v>
      </c>
      <c r="D16" s="166">
        <v>0</v>
      </c>
      <c r="E16" s="167">
        <v>0</v>
      </c>
      <c r="F16" s="166">
        <v>0</v>
      </c>
      <c r="G16" s="167">
        <v>0</v>
      </c>
      <c r="H16" s="166">
        <v>0</v>
      </c>
      <c r="I16" s="167">
        <v>0</v>
      </c>
      <c r="J16" s="166">
        <v>1</v>
      </c>
      <c r="K16" s="167">
        <v>0</v>
      </c>
      <c r="L16" s="168">
        <v>0</v>
      </c>
      <c r="M16" s="130" t="s">
        <v>15</v>
      </c>
      <c r="N16" s="391" t="s">
        <v>352</v>
      </c>
    </row>
    <row r="17" spans="1:14" s="67" customFormat="1" ht="13.9" customHeight="1" thickBot="1">
      <c r="A17" s="418" t="s">
        <v>300</v>
      </c>
      <c r="B17" s="143" t="s">
        <v>17</v>
      </c>
      <c r="C17" s="169">
        <f t="shared" si="0"/>
        <v>22538</v>
      </c>
      <c r="D17" s="166">
        <v>0</v>
      </c>
      <c r="E17" s="167">
        <v>0</v>
      </c>
      <c r="F17" s="166">
        <v>0</v>
      </c>
      <c r="G17" s="167">
        <v>0</v>
      </c>
      <c r="H17" s="166">
        <v>0</v>
      </c>
      <c r="I17" s="167">
        <v>0</v>
      </c>
      <c r="J17" s="166">
        <v>22538</v>
      </c>
      <c r="K17" s="156">
        <v>0</v>
      </c>
      <c r="L17" s="157">
        <v>0</v>
      </c>
      <c r="M17" s="130" t="s">
        <v>18</v>
      </c>
      <c r="N17" s="391"/>
    </row>
    <row r="18" spans="1:14" s="67" customFormat="1" ht="13.9" customHeight="1" thickBot="1">
      <c r="A18" s="418"/>
      <c r="B18" s="143" t="s">
        <v>19</v>
      </c>
      <c r="C18" s="169">
        <f t="shared" si="0"/>
        <v>6761</v>
      </c>
      <c r="D18" s="166">
        <v>0</v>
      </c>
      <c r="E18" s="167">
        <v>0</v>
      </c>
      <c r="F18" s="166">
        <v>0</v>
      </c>
      <c r="G18" s="167">
        <v>0</v>
      </c>
      <c r="H18" s="166">
        <v>0</v>
      </c>
      <c r="I18" s="167">
        <v>0</v>
      </c>
      <c r="J18" s="166">
        <v>6761</v>
      </c>
      <c r="K18" s="156">
        <v>0</v>
      </c>
      <c r="L18" s="157">
        <v>0</v>
      </c>
      <c r="M18" s="132" t="s">
        <v>299</v>
      </c>
      <c r="N18" s="392"/>
    </row>
    <row r="19" spans="1:14" s="67" customFormat="1" ht="13.9" customHeight="1" thickBot="1">
      <c r="A19" s="421" t="s">
        <v>309</v>
      </c>
      <c r="B19" s="142" t="s">
        <v>14</v>
      </c>
      <c r="C19" s="170">
        <f t="shared" si="0"/>
        <v>4</v>
      </c>
      <c r="D19" s="159"/>
      <c r="E19" s="159">
        <v>0</v>
      </c>
      <c r="F19" s="159">
        <v>0</v>
      </c>
      <c r="G19" s="159">
        <v>0</v>
      </c>
      <c r="H19" s="159">
        <v>0</v>
      </c>
      <c r="I19" s="159">
        <v>0</v>
      </c>
      <c r="J19" s="159">
        <v>0</v>
      </c>
      <c r="K19" s="158">
        <v>1</v>
      </c>
      <c r="L19" s="160">
        <v>3</v>
      </c>
      <c r="M19" s="133" t="s">
        <v>15</v>
      </c>
      <c r="N19" s="387" t="s">
        <v>308</v>
      </c>
    </row>
    <row r="20" spans="1:14" s="67" customFormat="1" ht="13.9" customHeight="1" thickBot="1">
      <c r="A20" s="421"/>
      <c r="B20" s="142" t="s">
        <v>17</v>
      </c>
      <c r="C20" s="170">
        <f t="shared" si="0"/>
        <v>118125</v>
      </c>
      <c r="D20" s="159">
        <v>0</v>
      </c>
      <c r="E20" s="159">
        <v>0</v>
      </c>
      <c r="F20" s="159">
        <v>0</v>
      </c>
      <c r="G20" s="159">
        <v>0</v>
      </c>
      <c r="H20" s="159">
        <v>0</v>
      </c>
      <c r="I20" s="159">
        <v>0</v>
      </c>
      <c r="J20" s="159">
        <v>0</v>
      </c>
      <c r="K20" s="158">
        <v>29575</v>
      </c>
      <c r="L20" s="160">
        <v>88550</v>
      </c>
      <c r="M20" s="133" t="s">
        <v>18</v>
      </c>
      <c r="N20" s="388"/>
    </row>
    <row r="21" spans="1:14" s="67" customFormat="1" ht="13.9" customHeight="1" thickBot="1">
      <c r="A21" s="421"/>
      <c r="B21" s="142" t="s">
        <v>19</v>
      </c>
      <c r="C21" s="170">
        <f t="shared" si="0"/>
        <v>48073</v>
      </c>
      <c r="D21" s="159">
        <v>0</v>
      </c>
      <c r="E21" s="159">
        <v>0</v>
      </c>
      <c r="F21" s="159">
        <v>0</v>
      </c>
      <c r="G21" s="159">
        <v>0</v>
      </c>
      <c r="H21" s="159">
        <v>0</v>
      </c>
      <c r="I21" s="159">
        <v>0</v>
      </c>
      <c r="J21" s="159">
        <v>0</v>
      </c>
      <c r="K21" s="158">
        <v>12054</v>
      </c>
      <c r="L21" s="160">
        <v>36019</v>
      </c>
      <c r="M21" s="133" t="s">
        <v>299</v>
      </c>
      <c r="N21" s="389"/>
    </row>
    <row r="22" spans="1:14" s="67" customFormat="1" ht="13.9" customHeight="1" thickBot="1">
      <c r="A22" s="401" t="s">
        <v>22</v>
      </c>
      <c r="B22" s="140" t="s">
        <v>14</v>
      </c>
      <c r="C22" s="165">
        <f t="shared" si="0"/>
        <v>2</v>
      </c>
      <c r="D22" s="166">
        <v>0</v>
      </c>
      <c r="E22" s="167">
        <v>0</v>
      </c>
      <c r="F22" s="166">
        <v>0</v>
      </c>
      <c r="G22" s="167">
        <v>0</v>
      </c>
      <c r="H22" s="166">
        <v>1</v>
      </c>
      <c r="I22" s="167">
        <v>0</v>
      </c>
      <c r="J22" s="166">
        <v>0</v>
      </c>
      <c r="K22" s="167">
        <v>0</v>
      </c>
      <c r="L22" s="168">
        <v>1</v>
      </c>
      <c r="M22" s="130" t="s">
        <v>15</v>
      </c>
      <c r="N22" s="391" t="s">
        <v>23</v>
      </c>
    </row>
    <row r="23" spans="1:14" s="67" customFormat="1" ht="13.9" customHeight="1" thickBot="1">
      <c r="A23" s="418"/>
      <c r="B23" s="143" t="s">
        <v>17</v>
      </c>
      <c r="C23" s="169">
        <f t="shared" si="0"/>
        <v>67887</v>
      </c>
      <c r="D23" s="166">
        <v>0</v>
      </c>
      <c r="E23" s="167">
        <v>0</v>
      </c>
      <c r="F23" s="166">
        <v>0</v>
      </c>
      <c r="G23" s="167">
        <v>0</v>
      </c>
      <c r="H23" s="166">
        <v>19783</v>
      </c>
      <c r="I23" s="167">
        <v>0</v>
      </c>
      <c r="J23" s="166">
        <v>0</v>
      </c>
      <c r="K23" s="156">
        <v>0</v>
      </c>
      <c r="L23" s="157">
        <v>48104</v>
      </c>
      <c r="M23" s="130" t="s">
        <v>18</v>
      </c>
      <c r="N23" s="391"/>
    </row>
    <row r="24" spans="1:14" s="67" customFormat="1" ht="13.9" customHeight="1" thickBot="1">
      <c r="A24" s="418"/>
      <c r="B24" s="143" t="s">
        <v>19</v>
      </c>
      <c r="C24" s="169">
        <f t="shared" si="0"/>
        <v>27742</v>
      </c>
      <c r="D24" s="166">
        <v>0</v>
      </c>
      <c r="E24" s="167">
        <v>0</v>
      </c>
      <c r="F24" s="166">
        <v>0</v>
      </c>
      <c r="G24" s="167">
        <v>0</v>
      </c>
      <c r="H24" s="166">
        <v>10358</v>
      </c>
      <c r="I24" s="167">
        <v>0</v>
      </c>
      <c r="J24" s="166">
        <v>0</v>
      </c>
      <c r="K24" s="167">
        <v>0</v>
      </c>
      <c r="L24" s="157">
        <v>17384</v>
      </c>
      <c r="M24" s="132" t="s">
        <v>299</v>
      </c>
      <c r="N24" s="392"/>
    </row>
    <row r="25" spans="1:14" s="67" customFormat="1" ht="13.9" customHeight="1" thickBot="1">
      <c r="A25" s="421" t="s">
        <v>373</v>
      </c>
      <c r="B25" s="142" t="s">
        <v>14</v>
      </c>
      <c r="C25" s="170">
        <f t="shared" si="0"/>
        <v>1</v>
      </c>
      <c r="D25" s="158">
        <v>0</v>
      </c>
      <c r="E25" s="158">
        <v>0</v>
      </c>
      <c r="F25" s="158">
        <v>0</v>
      </c>
      <c r="G25" s="158">
        <v>0</v>
      </c>
      <c r="H25" s="158">
        <v>1</v>
      </c>
      <c r="I25" s="158">
        <v>0</v>
      </c>
      <c r="J25" s="158">
        <v>0</v>
      </c>
      <c r="K25" s="158">
        <v>0</v>
      </c>
      <c r="L25" s="160">
        <v>0</v>
      </c>
      <c r="M25" s="133" t="s">
        <v>15</v>
      </c>
      <c r="N25" s="387" t="s">
        <v>353</v>
      </c>
    </row>
    <row r="26" spans="1:14" s="67" customFormat="1" ht="13.9" customHeight="1" thickBot="1">
      <c r="A26" s="421" t="s">
        <v>373</v>
      </c>
      <c r="B26" s="142" t="s">
        <v>17</v>
      </c>
      <c r="C26" s="170">
        <f t="shared" si="0"/>
        <v>33234</v>
      </c>
      <c r="D26" s="158">
        <v>0</v>
      </c>
      <c r="E26" s="158">
        <v>0</v>
      </c>
      <c r="F26" s="158">
        <v>0</v>
      </c>
      <c r="G26" s="158">
        <v>0</v>
      </c>
      <c r="H26" s="158">
        <v>33234</v>
      </c>
      <c r="I26" s="158">
        <v>0</v>
      </c>
      <c r="J26" s="158">
        <v>0</v>
      </c>
      <c r="K26" s="158">
        <v>0</v>
      </c>
      <c r="L26" s="160">
        <v>0</v>
      </c>
      <c r="M26" s="133" t="s">
        <v>18</v>
      </c>
      <c r="N26" s="388"/>
    </row>
    <row r="27" spans="1:14" s="67" customFormat="1" ht="13.9" customHeight="1" thickBot="1">
      <c r="A27" s="421"/>
      <c r="B27" s="142" t="s">
        <v>19</v>
      </c>
      <c r="C27" s="170">
        <f t="shared" si="0"/>
        <v>22236</v>
      </c>
      <c r="D27" s="158">
        <v>0</v>
      </c>
      <c r="E27" s="158">
        <v>0</v>
      </c>
      <c r="F27" s="158">
        <v>0</v>
      </c>
      <c r="G27" s="158">
        <v>0</v>
      </c>
      <c r="H27" s="158">
        <v>22236</v>
      </c>
      <c r="I27" s="158">
        <v>0</v>
      </c>
      <c r="J27" s="158">
        <v>0</v>
      </c>
      <c r="K27" s="158">
        <v>0</v>
      </c>
      <c r="L27" s="160">
        <v>0</v>
      </c>
      <c r="M27" s="133" t="s">
        <v>299</v>
      </c>
      <c r="N27" s="389"/>
    </row>
    <row r="28" spans="1:14" s="67" customFormat="1" ht="13.9" customHeight="1" thickBot="1">
      <c r="A28" s="401" t="s">
        <v>311</v>
      </c>
      <c r="B28" s="140" t="s">
        <v>14</v>
      </c>
      <c r="C28" s="165">
        <f t="shared" si="0"/>
        <v>2</v>
      </c>
      <c r="D28" s="166">
        <v>0</v>
      </c>
      <c r="E28" s="167">
        <v>0</v>
      </c>
      <c r="F28" s="166">
        <v>0</v>
      </c>
      <c r="G28" s="167">
        <v>0</v>
      </c>
      <c r="H28" s="166">
        <v>0</v>
      </c>
      <c r="I28" s="167">
        <v>0</v>
      </c>
      <c r="J28" s="166">
        <v>0</v>
      </c>
      <c r="K28" s="167">
        <v>0</v>
      </c>
      <c r="L28" s="168">
        <v>2</v>
      </c>
      <c r="M28" s="130" t="s">
        <v>15</v>
      </c>
      <c r="N28" s="391" t="s">
        <v>310</v>
      </c>
    </row>
    <row r="29" spans="1:14" s="67" customFormat="1" ht="13.9" customHeight="1" thickBot="1">
      <c r="A29" s="418"/>
      <c r="B29" s="143" t="s">
        <v>17</v>
      </c>
      <c r="C29" s="169">
        <f t="shared" si="0"/>
        <v>84822</v>
      </c>
      <c r="D29" s="166">
        <v>0</v>
      </c>
      <c r="E29" s="167">
        <v>0</v>
      </c>
      <c r="F29" s="166">
        <v>0</v>
      </c>
      <c r="G29" s="167">
        <v>0</v>
      </c>
      <c r="H29" s="166">
        <v>0</v>
      </c>
      <c r="I29" s="167">
        <v>0</v>
      </c>
      <c r="J29" s="166">
        <v>0</v>
      </c>
      <c r="K29" s="156">
        <v>0</v>
      </c>
      <c r="L29" s="157">
        <v>84822</v>
      </c>
      <c r="M29" s="130" t="s">
        <v>18</v>
      </c>
      <c r="N29" s="391"/>
    </row>
    <row r="30" spans="1:14" s="67" customFormat="1" ht="13.9" customHeight="1" thickBot="1">
      <c r="A30" s="418"/>
      <c r="B30" s="143" t="s">
        <v>19</v>
      </c>
      <c r="C30" s="169">
        <f t="shared" si="0"/>
        <v>43424</v>
      </c>
      <c r="D30" s="166">
        <v>0</v>
      </c>
      <c r="E30" s="167">
        <v>0</v>
      </c>
      <c r="F30" s="166">
        <v>0</v>
      </c>
      <c r="G30" s="167">
        <v>0</v>
      </c>
      <c r="H30" s="166">
        <v>0</v>
      </c>
      <c r="I30" s="167">
        <v>0</v>
      </c>
      <c r="J30" s="166">
        <v>0</v>
      </c>
      <c r="K30" s="167">
        <v>0</v>
      </c>
      <c r="L30" s="157">
        <v>43424</v>
      </c>
      <c r="M30" s="132" t="s">
        <v>299</v>
      </c>
      <c r="N30" s="392"/>
    </row>
    <row r="31" spans="1:14" s="67" customFormat="1" ht="13.9" customHeight="1" thickBot="1">
      <c r="A31" s="421" t="s">
        <v>67</v>
      </c>
      <c r="B31" s="142" t="s">
        <v>14</v>
      </c>
      <c r="C31" s="170">
        <f t="shared" si="0"/>
        <v>3</v>
      </c>
      <c r="D31" s="158">
        <v>0</v>
      </c>
      <c r="E31" s="158">
        <v>0</v>
      </c>
      <c r="F31" s="158">
        <v>0</v>
      </c>
      <c r="G31" s="158">
        <v>0</v>
      </c>
      <c r="H31" s="159">
        <v>3</v>
      </c>
      <c r="I31" s="160">
        <v>0</v>
      </c>
      <c r="J31" s="160">
        <v>0</v>
      </c>
      <c r="K31" s="160">
        <v>0</v>
      </c>
      <c r="L31" s="160">
        <v>0</v>
      </c>
      <c r="M31" s="133" t="s">
        <v>15</v>
      </c>
      <c r="N31" s="387" t="s">
        <v>68</v>
      </c>
    </row>
    <row r="32" spans="1:14" s="67" customFormat="1" ht="13.9" customHeight="1" thickBot="1">
      <c r="A32" s="421"/>
      <c r="B32" s="142" t="s">
        <v>17</v>
      </c>
      <c r="C32" s="170">
        <f t="shared" si="0"/>
        <v>84015</v>
      </c>
      <c r="D32" s="158">
        <v>0</v>
      </c>
      <c r="E32" s="158">
        <v>0</v>
      </c>
      <c r="F32" s="158">
        <v>0</v>
      </c>
      <c r="G32" s="158">
        <v>0</v>
      </c>
      <c r="H32" s="161">
        <v>84015</v>
      </c>
      <c r="I32" s="160">
        <v>0</v>
      </c>
      <c r="J32" s="160">
        <v>0</v>
      </c>
      <c r="K32" s="160">
        <v>0</v>
      </c>
      <c r="L32" s="160">
        <v>0</v>
      </c>
      <c r="M32" s="133" t="s">
        <v>18</v>
      </c>
      <c r="N32" s="388"/>
    </row>
    <row r="33" spans="1:14" s="67" customFormat="1" ht="13.9" customHeight="1" thickBot="1">
      <c r="A33" s="421"/>
      <c r="B33" s="142" t="s">
        <v>19</v>
      </c>
      <c r="C33" s="170">
        <f t="shared" si="0"/>
        <v>45895</v>
      </c>
      <c r="D33" s="158">
        <v>0</v>
      </c>
      <c r="E33" s="158">
        <v>0</v>
      </c>
      <c r="F33" s="158">
        <v>0</v>
      </c>
      <c r="G33" s="158">
        <v>0</v>
      </c>
      <c r="H33" s="161">
        <v>45895</v>
      </c>
      <c r="I33" s="160">
        <v>0</v>
      </c>
      <c r="J33" s="160">
        <v>0</v>
      </c>
      <c r="K33" s="160">
        <v>0</v>
      </c>
      <c r="L33" s="160">
        <v>0</v>
      </c>
      <c r="M33" s="133" t="s">
        <v>299</v>
      </c>
      <c r="N33" s="389"/>
    </row>
    <row r="34" spans="1:14" s="67" customFormat="1" ht="13.9" customHeight="1" thickBot="1">
      <c r="A34" s="401" t="s">
        <v>26</v>
      </c>
      <c r="B34" s="140" t="s">
        <v>14</v>
      </c>
      <c r="C34" s="165">
        <f t="shared" si="0"/>
        <v>4</v>
      </c>
      <c r="D34" s="166">
        <v>0</v>
      </c>
      <c r="E34" s="167">
        <v>0</v>
      </c>
      <c r="F34" s="166">
        <v>0</v>
      </c>
      <c r="G34" s="167">
        <v>0</v>
      </c>
      <c r="H34" s="166">
        <v>4</v>
      </c>
      <c r="I34" s="167">
        <v>0</v>
      </c>
      <c r="J34" s="166">
        <v>0</v>
      </c>
      <c r="K34" s="167">
        <v>0</v>
      </c>
      <c r="L34" s="168">
        <v>0</v>
      </c>
      <c r="M34" s="130" t="s">
        <v>15</v>
      </c>
      <c r="N34" s="391" t="s">
        <v>27</v>
      </c>
    </row>
    <row r="35" spans="1:14" s="67" customFormat="1" ht="13.9" customHeight="1" thickBot="1">
      <c r="A35" s="418"/>
      <c r="B35" s="143" t="s">
        <v>17</v>
      </c>
      <c r="C35" s="169">
        <f t="shared" si="0"/>
        <v>86593</v>
      </c>
      <c r="D35" s="166">
        <v>0</v>
      </c>
      <c r="E35" s="167">
        <v>0</v>
      </c>
      <c r="F35" s="166">
        <v>0</v>
      </c>
      <c r="G35" s="167">
        <v>0</v>
      </c>
      <c r="H35" s="155">
        <v>86593</v>
      </c>
      <c r="I35" s="167">
        <v>0</v>
      </c>
      <c r="J35" s="166">
        <v>0</v>
      </c>
      <c r="K35" s="156">
        <v>0</v>
      </c>
      <c r="L35" s="157">
        <v>0</v>
      </c>
      <c r="M35" s="130" t="s">
        <v>18</v>
      </c>
      <c r="N35" s="391"/>
    </row>
    <row r="36" spans="1:14" s="67" customFormat="1" ht="13.9" customHeight="1" thickBot="1">
      <c r="A36" s="418"/>
      <c r="B36" s="143" t="s">
        <v>19</v>
      </c>
      <c r="C36" s="169">
        <f t="shared" si="0"/>
        <v>44643</v>
      </c>
      <c r="D36" s="166">
        <v>0</v>
      </c>
      <c r="E36" s="167">
        <v>0</v>
      </c>
      <c r="F36" s="166">
        <v>0</v>
      </c>
      <c r="G36" s="167">
        <v>0</v>
      </c>
      <c r="H36" s="155">
        <v>44643</v>
      </c>
      <c r="I36" s="167">
        <v>0</v>
      </c>
      <c r="J36" s="166">
        <v>0</v>
      </c>
      <c r="K36" s="167">
        <v>0</v>
      </c>
      <c r="L36" s="168">
        <v>0</v>
      </c>
      <c r="M36" s="132" t="s">
        <v>299</v>
      </c>
      <c r="N36" s="392"/>
    </row>
    <row r="37" spans="1:14" s="67" customFormat="1" ht="13.9" customHeight="1" thickBot="1">
      <c r="A37" s="421" t="s">
        <v>28</v>
      </c>
      <c r="B37" s="142" t="s">
        <v>14</v>
      </c>
      <c r="C37" s="170">
        <f t="shared" si="0"/>
        <v>3</v>
      </c>
      <c r="D37" s="159">
        <v>0</v>
      </c>
      <c r="E37" s="158">
        <v>0</v>
      </c>
      <c r="F37" s="158">
        <v>0</v>
      </c>
      <c r="G37" s="158">
        <v>0</v>
      </c>
      <c r="H37" s="159">
        <v>3</v>
      </c>
      <c r="I37" s="158">
        <v>0</v>
      </c>
      <c r="J37" s="159">
        <v>0</v>
      </c>
      <c r="K37" s="158">
        <v>0</v>
      </c>
      <c r="L37" s="160">
        <v>0</v>
      </c>
      <c r="M37" s="133" t="s">
        <v>15</v>
      </c>
      <c r="N37" s="387" t="s">
        <v>29</v>
      </c>
    </row>
    <row r="38" spans="1:14" s="67" customFormat="1" ht="13.9" customHeight="1" thickBot="1">
      <c r="A38" s="421"/>
      <c r="B38" s="142" t="s">
        <v>17</v>
      </c>
      <c r="C38" s="170">
        <f t="shared" si="0"/>
        <v>148007</v>
      </c>
      <c r="D38" s="161">
        <v>0</v>
      </c>
      <c r="E38" s="158">
        <v>0</v>
      </c>
      <c r="F38" s="158">
        <v>0</v>
      </c>
      <c r="G38" s="158">
        <v>0</v>
      </c>
      <c r="H38" s="161">
        <v>148007</v>
      </c>
      <c r="I38" s="158">
        <v>0</v>
      </c>
      <c r="J38" s="159">
        <v>0</v>
      </c>
      <c r="K38" s="158">
        <v>0</v>
      </c>
      <c r="L38" s="160">
        <v>0</v>
      </c>
      <c r="M38" s="133" t="s">
        <v>18</v>
      </c>
      <c r="N38" s="388"/>
    </row>
    <row r="39" spans="1:14" s="67" customFormat="1" ht="13.9" customHeight="1" thickBot="1">
      <c r="A39" s="421"/>
      <c r="B39" s="142" t="s">
        <v>19</v>
      </c>
      <c r="C39" s="170">
        <f t="shared" si="0"/>
        <v>81615</v>
      </c>
      <c r="D39" s="161">
        <v>0</v>
      </c>
      <c r="E39" s="158">
        <v>0</v>
      </c>
      <c r="F39" s="158">
        <v>0</v>
      </c>
      <c r="G39" s="158">
        <v>0</v>
      </c>
      <c r="H39" s="161">
        <v>81615</v>
      </c>
      <c r="I39" s="158">
        <v>0</v>
      </c>
      <c r="J39" s="159">
        <v>0</v>
      </c>
      <c r="K39" s="158">
        <v>0</v>
      </c>
      <c r="L39" s="160">
        <v>0</v>
      </c>
      <c r="M39" s="133" t="s">
        <v>299</v>
      </c>
      <c r="N39" s="389"/>
    </row>
    <row r="40" spans="1:14" s="67" customFormat="1" ht="13.9" customHeight="1" thickBot="1">
      <c r="A40" s="401" t="s">
        <v>30</v>
      </c>
      <c r="B40" s="140" t="s">
        <v>14</v>
      </c>
      <c r="C40" s="165">
        <f t="shared" si="0"/>
        <v>153</v>
      </c>
      <c r="D40" s="166">
        <v>67</v>
      </c>
      <c r="E40" s="167">
        <v>0</v>
      </c>
      <c r="F40" s="166">
        <v>0</v>
      </c>
      <c r="G40" s="167">
        <v>0</v>
      </c>
      <c r="H40" s="166">
        <v>16</v>
      </c>
      <c r="I40" s="166">
        <v>0</v>
      </c>
      <c r="J40" s="166">
        <v>1</v>
      </c>
      <c r="K40" s="167">
        <v>25</v>
      </c>
      <c r="L40" s="168">
        <v>44</v>
      </c>
      <c r="M40" s="130" t="s">
        <v>15</v>
      </c>
      <c r="N40" s="391" t="s">
        <v>354</v>
      </c>
    </row>
    <row r="41" spans="1:14" s="67" customFormat="1" ht="13.9" customHeight="1" thickBot="1">
      <c r="A41" s="418"/>
      <c r="B41" s="143" t="s">
        <v>17</v>
      </c>
      <c r="C41" s="169">
        <f t="shared" si="0"/>
        <v>2432625</v>
      </c>
      <c r="D41" s="166">
        <v>276540</v>
      </c>
      <c r="E41" s="167">
        <v>0</v>
      </c>
      <c r="F41" s="166">
        <v>0</v>
      </c>
      <c r="G41" s="167">
        <v>0</v>
      </c>
      <c r="H41" s="155">
        <v>578438</v>
      </c>
      <c r="I41" s="166">
        <v>0</v>
      </c>
      <c r="J41" s="166">
        <v>10990</v>
      </c>
      <c r="K41" s="156">
        <v>411783</v>
      </c>
      <c r="L41" s="157">
        <v>1154874</v>
      </c>
      <c r="M41" s="130" t="s">
        <v>18</v>
      </c>
      <c r="N41" s="391"/>
    </row>
    <row r="42" spans="1:14" s="67" customFormat="1" ht="13.9" customHeight="1" thickBot="1">
      <c r="A42" s="418"/>
      <c r="B42" s="143" t="s">
        <v>19</v>
      </c>
      <c r="C42" s="169">
        <f t="shared" si="0"/>
        <v>1141067</v>
      </c>
      <c r="D42" s="166">
        <v>89327</v>
      </c>
      <c r="E42" s="167">
        <v>0</v>
      </c>
      <c r="F42" s="166">
        <v>0</v>
      </c>
      <c r="G42" s="167">
        <v>0</v>
      </c>
      <c r="H42" s="155">
        <v>319882</v>
      </c>
      <c r="I42" s="166">
        <v>0</v>
      </c>
      <c r="J42" s="166">
        <v>5041</v>
      </c>
      <c r="K42" s="156">
        <v>145396</v>
      </c>
      <c r="L42" s="157">
        <v>581421</v>
      </c>
      <c r="M42" s="132" t="s">
        <v>299</v>
      </c>
      <c r="N42" s="392"/>
    </row>
    <row r="43" spans="1:14" s="67" customFormat="1" ht="13.9" customHeight="1" thickBot="1">
      <c r="A43" s="421" t="s">
        <v>32</v>
      </c>
      <c r="B43" s="142" t="s">
        <v>14</v>
      </c>
      <c r="C43" s="170">
        <f t="shared" si="0"/>
        <v>8</v>
      </c>
      <c r="D43" s="158">
        <v>0</v>
      </c>
      <c r="E43" s="158">
        <v>0</v>
      </c>
      <c r="F43" s="158">
        <v>0</v>
      </c>
      <c r="G43" s="158">
        <v>0</v>
      </c>
      <c r="H43" s="159">
        <v>6</v>
      </c>
      <c r="I43" s="160">
        <v>0</v>
      </c>
      <c r="J43" s="160">
        <v>0</v>
      </c>
      <c r="K43" s="160">
        <v>0</v>
      </c>
      <c r="L43" s="160">
        <v>2</v>
      </c>
      <c r="M43" s="133" t="s">
        <v>15</v>
      </c>
      <c r="N43" s="387" t="s">
        <v>33</v>
      </c>
    </row>
    <row r="44" spans="1:14" s="67" customFormat="1" ht="13.9" customHeight="1" thickBot="1">
      <c r="A44" s="421"/>
      <c r="B44" s="142" t="s">
        <v>17</v>
      </c>
      <c r="C44" s="170">
        <f t="shared" si="0"/>
        <v>269381</v>
      </c>
      <c r="D44" s="158">
        <v>0</v>
      </c>
      <c r="E44" s="158">
        <v>0</v>
      </c>
      <c r="F44" s="158">
        <v>0</v>
      </c>
      <c r="G44" s="158">
        <v>0</v>
      </c>
      <c r="H44" s="161">
        <v>144643</v>
      </c>
      <c r="I44" s="160">
        <v>0</v>
      </c>
      <c r="J44" s="160">
        <v>0</v>
      </c>
      <c r="K44" s="160">
        <v>0</v>
      </c>
      <c r="L44" s="160">
        <v>124738</v>
      </c>
      <c r="M44" s="133" t="s">
        <v>18</v>
      </c>
      <c r="N44" s="388"/>
    </row>
    <row r="45" spans="1:14" s="67" customFormat="1" ht="13.9" customHeight="1" thickBot="1">
      <c r="A45" s="421"/>
      <c r="B45" s="142" t="s">
        <v>19</v>
      </c>
      <c r="C45" s="170">
        <f t="shared" si="0"/>
        <v>149203</v>
      </c>
      <c r="D45" s="158">
        <v>0</v>
      </c>
      <c r="E45" s="158">
        <v>0</v>
      </c>
      <c r="F45" s="158">
        <v>0</v>
      </c>
      <c r="G45" s="158">
        <v>0</v>
      </c>
      <c r="H45" s="161">
        <v>81018</v>
      </c>
      <c r="I45" s="160">
        <v>0</v>
      </c>
      <c r="J45" s="160">
        <v>0</v>
      </c>
      <c r="K45" s="160">
        <v>0</v>
      </c>
      <c r="L45" s="160">
        <v>68185</v>
      </c>
      <c r="M45" s="133" t="s">
        <v>299</v>
      </c>
      <c r="N45" s="389"/>
    </row>
    <row r="46" spans="1:14" s="67" customFormat="1" ht="13.9" customHeight="1" thickBot="1">
      <c r="A46" s="401" t="s">
        <v>393</v>
      </c>
      <c r="B46" s="140" t="s">
        <v>14</v>
      </c>
      <c r="C46" s="165">
        <f t="shared" si="0"/>
        <v>4</v>
      </c>
      <c r="D46" s="166">
        <v>0</v>
      </c>
      <c r="E46" s="167">
        <v>0</v>
      </c>
      <c r="F46" s="166">
        <v>0</v>
      </c>
      <c r="G46" s="167">
        <v>0</v>
      </c>
      <c r="H46" s="166">
        <v>1</v>
      </c>
      <c r="I46" s="167">
        <v>0</v>
      </c>
      <c r="J46" s="166">
        <v>0</v>
      </c>
      <c r="K46" s="167">
        <v>1</v>
      </c>
      <c r="L46" s="168">
        <v>2</v>
      </c>
      <c r="M46" s="130" t="s">
        <v>15</v>
      </c>
      <c r="N46" s="391" t="s">
        <v>355</v>
      </c>
    </row>
    <row r="47" spans="1:14" s="67" customFormat="1" ht="13.9" customHeight="1" thickBot="1">
      <c r="A47" s="418"/>
      <c r="B47" s="143" t="s">
        <v>17</v>
      </c>
      <c r="C47" s="169">
        <f t="shared" si="0"/>
        <v>89347</v>
      </c>
      <c r="D47" s="166">
        <v>0</v>
      </c>
      <c r="E47" s="167">
        <v>0</v>
      </c>
      <c r="F47" s="166">
        <v>0</v>
      </c>
      <c r="G47" s="167">
        <v>0</v>
      </c>
      <c r="H47" s="166">
        <v>36278</v>
      </c>
      <c r="I47" s="156">
        <v>0</v>
      </c>
      <c r="J47" s="166">
        <v>0</v>
      </c>
      <c r="K47" s="156">
        <v>20145</v>
      </c>
      <c r="L47" s="157">
        <v>32924</v>
      </c>
      <c r="M47" s="130" t="s">
        <v>18</v>
      </c>
      <c r="N47" s="391"/>
    </row>
    <row r="48" spans="1:14" s="67" customFormat="1" ht="13.9" customHeight="1" thickBot="1">
      <c r="A48" s="418"/>
      <c r="B48" s="143" t="s">
        <v>19</v>
      </c>
      <c r="C48" s="169">
        <f t="shared" si="0"/>
        <v>46858</v>
      </c>
      <c r="D48" s="166">
        <v>0</v>
      </c>
      <c r="E48" s="167">
        <v>0</v>
      </c>
      <c r="F48" s="166">
        <v>0</v>
      </c>
      <c r="G48" s="167">
        <v>0</v>
      </c>
      <c r="H48" s="166">
        <v>21607</v>
      </c>
      <c r="I48" s="156">
        <v>0</v>
      </c>
      <c r="J48" s="166">
        <v>0</v>
      </c>
      <c r="K48" s="156">
        <v>9154</v>
      </c>
      <c r="L48" s="157">
        <v>16097</v>
      </c>
      <c r="M48" s="132" t="s">
        <v>299</v>
      </c>
      <c r="N48" s="392"/>
    </row>
    <row r="49" spans="1:14" s="67" customFormat="1" ht="13.9" customHeight="1" thickBot="1">
      <c r="A49" s="421" t="s">
        <v>34</v>
      </c>
      <c r="B49" s="142" t="s">
        <v>14</v>
      </c>
      <c r="C49" s="170">
        <f t="shared" si="0"/>
        <v>6</v>
      </c>
      <c r="D49" s="159">
        <v>0</v>
      </c>
      <c r="E49" s="159">
        <v>0</v>
      </c>
      <c r="F49" s="159">
        <v>0</v>
      </c>
      <c r="G49" s="159">
        <v>0</v>
      </c>
      <c r="H49" s="159">
        <v>6</v>
      </c>
      <c r="I49" s="158">
        <v>0</v>
      </c>
      <c r="J49" s="159">
        <v>0</v>
      </c>
      <c r="K49" s="158">
        <v>0</v>
      </c>
      <c r="L49" s="160">
        <v>0</v>
      </c>
      <c r="M49" s="133" t="s">
        <v>15</v>
      </c>
      <c r="N49" s="387" t="s">
        <v>35</v>
      </c>
    </row>
    <row r="50" spans="1:14" s="67" customFormat="1" ht="13.9" customHeight="1" thickBot="1">
      <c r="A50" s="421"/>
      <c r="B50" s="142" t="s">
        <v>17</v>
      </c>
      <c r="C50" s="170">
        <f t="shared" si="0"/>
        <v>156989</v>
      </c>
      <c r="D50" s="159">
        <v>0</v>
      </c>
      <c r="E50" s="159">
        <v>0</v>
      </c>
      <c r="F50" s="159">
        <v>0</v>
      </c>
      <c r="G50" s="159">
        <v>0</v>
      </c>
      <c r="H50" s="159">
        <v>156989</v>
      </c>
      <c r="I50" s="158">
        <v>0</v>
      </c>
      <c r="J50" s="159">
        <v>0</v>
      </c>
      <c r="K50" s="158">
        <v>0</v>
      </c>
      <c r="L50" s="160">
        <v>0</v>
      </c>
      <c r="M50" s="133" t="s">
        <v>18</v>
      </c>
      <c r="N50" s="388"/>
    </row>
    <row r="51" spans="1:14" s="67" customFormat="1" ht="13.9" customHeight="1">
      <c r="A51" s="422"/>
      <c r="B51" s="173" t="s">
        <v>19</v>
      </c>
      <c r="C51" s="174">
        <f t="shared" si="0"/>
        <v>89574</v>
      </c>
      <c r="D51" s="287">
        <v>0</v>
      </c>
      <c r="E51" s="287">
        <v>0</v>
      </c>
      <c r="F51" s="287">
        <v>0</v>
      </c>
      <c r="G51" s="287">
        <v>0</v>
      </c>
      <c r="H51" s="287">
        <v>89574</v>
      </c>
      <c r="I51" s="175">
        <v>0</v>
      </c>
      <c r="J51" s="287">
        <v>0</v>
      </c>
      <c r="K51" s="175">
        <v>0</v>
      </c>
      <c r="L51" s="288">
        <v>0</v>
      </c>
      <c r="M51" s="176" t="s">
        <v>299</v>
      </c>
      <c r="N51" s="423"/>
    </row>
    <row r="52" spans="1:14" s="67" customFormat="1" ht="13.9" customHeight="1" thickBot="1">
      <c r="A52" s="401" t="s">
        <v>36</v>
      </c>
      <c r="B52" s="140" t="s">
        <v>14</v>
      </c>
      <c r="C52" s="165">
        <f t="shared" si="0"/>
        <v>6</v>
      </c>
      <c r="D52" s="166">
        <v>0</v>
      </c>
      <c r="E52" s="166">
        <v>0</v>
      </c>
      <c r="F52" s="166">
        <v>0</v>
      </c>
      <c r="G52" s="166">
        <v>0</v>
      </c>
      <c r="H52" s="166">
        <v>4</v>
      </c>
      <c r="I52" s="167">
        <v>1</v>
      </c>
      <c r="J52" s="166">
        <v>0</v>
      </c>
      <c r="K52" s="167">
        <v>0</v>
      </c>
      <c r="L52" s="168">
        <v>1</v>
      </c>
      <c r="M52" s="130" t="s">
        <v>15</v>
      </c>
      <c r="N52" s="391" t="s">
        <v>37</v>
      </c>
    </row>
    <row r="53" spans="1:14" s="67" customFormat="1" ht="13.9" customHeight="1" thickBot="1">
      <c r="A53" s="418"/>
      <c r="B53" s="143" t="s">
        <v>17</v>
      </c>
      <c r="C53" s="169">
        <f t="shared" si="0"/>
        <v>160974</v>
      </c>
      <c r="D53" s="166">
        <v>0</v>
      </c>
      <c r="E53" s="166">
        <v>0</v>
      </c>
      <c r="F53" s="166">
        <v>0</v>
      </c>
      <c r="G53" s="166">
        <v>0</v>
      </c>
      <c r="H53" s="166">
        <v>101912</v>
      </c>
      <c r="I53" s="156">
        <v>17068</v>
      </c>
      <c r="J53" s="166">
        <v>0</v>
      </c>
      <c r="K53" s="156">
        <v>0</v>
      </c>
      <c r="L53" s="157">
        <v>41994</v>
      </c>
      <c r="M53" s="130" t="s">
        <v>18</v>
      </c>
      <c r="N53" s="391"/>
    </row>
    <row r="54" spans="1:14" s="67" customFormat="1" ht="13.9" customHeight="1" thickBot="1">
      <c r="A54" s="418"/>
      <c r="B54" s="143" t="s">
        <v>19</v>
      </c>
      <c r="C54" s="169">
        <f t="shared" si="0"/>
        <v>87090</v>
      </c>
      <c r="D54" s="166">
        <v>0</v>
      </c>
      <c r="E54" s="166">
        <v>0</v>
      </c>
      <c r="F54" s="166">
        <v>0</v>
      </c>
      <c r="G54" s="166">
        <v>0</v>
      </c>
      <c r="H54" s="166">
        <v>57653</v>
      </c>
      <c r="I54" s="156">
        <v>7036</v>
      </c>
      <c r="J54" s="166">
        <v>0</v>
      </c>
      <c r="K54" s="156">
        <v>0</v>
      </c>
      <c r="L54" s="157">
        <v>22401</v>
      </c>
      <c r="M54" s="132" t="s">
        <v>299</v>
      </c>
      <c r="N54" s="392"/>
    </row>
    <row r="55" spans="1:14" s="67" customFormat="1" ht="13.9" customHeight="1" thickBot="1">
      <c r="A55" s="421" t="s">
        <v>38</v>
      </c>
      <c r="B55" s="142" t="s">
        <v>14</v>
      </c>
      <c r="C55" s="170">
        <f t="shared" si="0"/>
        <v>14</v>
      </c>
      <c r="D55" s="159">
        <v>0</v>
      </c>
      <c r="E55" s="159">
        <v>0</v>
      </c>
      <c r="F55" s="159">
        <v>0</v>
      </c>
      <c r="G55" s="159">
        <v>0</v>
      </c>
      <c r="H55" s="159">
        <v>1</v>
      </c>
      <c r="I55" s="159">
        <v>0</v>
      </c>
      <c r="J55" s="159">
        <v>0</v>
      </c>
      <c r="K55" s="158">
        <v>6</v>
      </c>
      <c r="L55" s="160">
        <v>7</v>
      </c>
      <c r="M55" s="133" t="s">
        <v>15</v>
      </c>
      <c r="N55" s="387" t="s">
        <v>39</v>
      </c>
    </row>
    <row r="56" spans="1:14" s="67" customFormat="1" ht="13.9" customHeight="1" thickBot="1">
      <c r="A56" s="421"/>
      <c r="B56" s="142" t="s">
        <v>17</v>
      </c>
      <c r="C56" s="170">
        <f t="shared" si="0"/>
        <v>139778</v>
      </c>
      <c r="D56" s="159">
        <v>0</v>
      </c>
      <c r="E56" s="159">
        <v>0</v>
      </c>
      <c r="F56" s="159">
        <v>0</v>
      </c>
      <c r="G56" s="159">
        <v>0</v>
      </c>
      <c r="H56" s="159">
        <v>19808</v>
      </c>
      <c r="I56" s="159">
        <v>0</v>
      </c>
      <c r="J56" s="159">
        <v>0</v>
      </c>
      <c r="K56" s="158">
        <v>66808</v>
      </c>
      <c r="L56" s="160">
        <v>53162</v>
      </c>
      <c r="M56" s="133" t="s">
        <v>18</v>
      </c>
      <c r="N56" s="388"/>
    </row>
    <row r="57" spans="1:14" s="67" customFormat="1" ht="13.9" customHeight="1" thickBot="1">
      <c r="A57" s="421"/>
      <c r="B57" s="142" t="s">
        <v>19</v>
      </c>
      <c r="C57" s="170">
        <f t="shared" si="0"/>
        <v>72718</v>
      </c>
      <c r="D57" s="159">
        <v>0</v>
      </c>
      <c r="E57" s="159">
        <v>0</v>
      </c>
      <c r="F57" s="159">
        <v>0</v>
      </c>
      <c r="G57" s="159">
        <v>0</v>
      </c>
      <c r="H57" s="159">
        <v>10369</v>
      </c>
      <c r="I57" s="159">
        <v>0</v>
      </c>
      <c r="J57" s="159">
        <v>0</v>
      </c>
      <c r="K57" s="158">
        <v>34982</v>
      </c>
      <c r="L57" s="160">
        <v>27367</v>
      </c>
      <c r="M57" s="133" t="s">
        <v>299</v>
      </c>
      <c r="N57" s="389"/>
    </row>
    <row r="58" spans="1:14" s="67" customFormat="1" ht="13.9" customHeight="1" thickBot="1">
      <c r="A58" s="401" t="s">
        <v>40</v>
      </c>
      <c r="B58" s="140" t="s">
        <v>14</v>
      </c>
      <c r="C58" s="165">
        <f t="shared" si="0"/>
        <v>15</v>
      </c>
      <c r="D58" s="166">
        <v>12</v>
      </c>
      <c r="E58" s="166">
        <v>0</v>
      </c>
      <c r="F58" s="166">
        <v>0</v>
      </c>
      <c r="G58" s="166">
        <v>0</v>
      </c>
      <c r="H58" s="166">
        <v>0</v>
      </c>
      <c r="I58" s="166">
        <v>0</v>
      </c>
      <c r="J58" s="166">
        <v>0</v>
      </c>
      <c r="K58" s="167">
        <v>3</v>
      </c>
      <c r="L58" s="168">
        <v>0</v>
      </c>
      <c r="M58" s="130" t="s">
        <v>15</v>
      </c>
      <c r="N58" s="391" t="s">
        <v>41</v>
      </c>
    </row>
    <row r="59" spans="1:14" s="67" customFormat="1" ht="13.9" customHeight="1" thickBot="1">
      <c r="A59" s="418"/>
      <c r="B59" s="143" t="s">
        <v>17</v>
      </c>
      <c r="C59" s="169">
        <f t="shared" si="0"/>
        <v>149349</v>
      </c>
      <c r="D59" s="166">
        <v>61716</v>
      </c>
      <c r="E59" s="166">
        <v>0</v>
      </c>
      <c r="F59" s="166">
        <v>0</v>
      </c>
      <c r="G59" s="166">
        <v>0</v>
      </c>
      <c r="H59" s="166">
        <v>0</v>
      </c>
      <c r="I59" s="166">
        <v>0</v>
      </c>
      <c r="J59" s="166">
        <v>0</v>
      </c>
      <c r="K59" s="156">
        <v>87633</v>
      </c>
      <c r="L59" s="168">
        <v>0</v>
      </c>
      <c r="M59" s="130" t="s">
        <v>18</v>
      </c>
      <c r="N59" s="391"/>
    </row>
    <row r="60" spans="1:14" s="67" customFormat="1" ht="13.9" customHeight="1" thickBot="1">
      <c r="A60" s="418"/>
      <c r="B60" s="143" t="s">
        <v>19</v>
      </c>
      <c r="C60" s="169">
        <f>SUM(D60:L60)</f>
        <v>53490</v>
      </c>
      <c r="D60" s="166">
        <v>18516</v>
      </c>
      <c r="E60" s="166">
        <v>0</v>
      </c>
      <c r="F60" s="166">
        <v>0</v>
      </c>
      <c r="G60" s="166">
        <v>0</v>
      </c>
      <c r="H60" s="166">
        <v>0</v>
      </c>
      <c r="I60" s="166">
        <v>0</v>
      </c>
      <c r="J60" s="166">
        <v>0</v>
      </c>
      <c r="K60" s="156">
        <v>34974</v>
      </c>
      <c r="L60" s="168">
        <v>0</v>
      </c>
      <c r="M60" s="132" t="s">
        <v>299</v>
      </c>
      <c r="N60" s="392"/>
    </row>
    <row r="61" spans="1:14" s="67" customFormat="1" ht="13.9" customHeight="1" thickBot="1">
      <c r="A61" s="421" t="s">
        <v>69</v>
      </c>
      <c r="B61" s="142" t="s">
        <v>14</v>
      </c>
      <c r="C61" s="170">
        <f t="shared" si="0"/>
        <v>6</v>
      </c>
      <c r="D61" s="159">
        <v>0</v>
      </c>
      <c r="E61" s="159">
        <v>0</v>
      </c>
      <c r="F61" s="159">
        <v>0</v>
      </c>
      <c r="G61" s="159">
        <v>0</v>
      </c>
      <c r="H61" s="159">
        <v>1</v>
      </c>
      <c r="I61" s="158">
        <v>0</v>
      </c>
      <c r="J61" s="160">
        <v>0</v>
      </c>
      <c r="K61" s="160">
        <v>4</v>
      </c>
      <c r="L61" s="160">
        <v>1</v>
      </c>
      <c r="M61" s="133" t="s">
        <v>15</v>
      </c>
      <c r="N61" s="387" t="s">
        <v>356</v>
      </c>
    </row>
    <row r="62" spans="1:14" s="67" customFormat="1" ht="13.9" customHeight="1" thickBot="1">
      <c r="A62" s="421"/>
      <c r="B62" s="142" t="s">
        <v>17</v>
      </c>
      <c r="C62" s="170">
        <f t="shared" si="0"/>
        <v>247193</v>
      </c>
      <c r="D62" s="159">
        <v>0</v>
      </c>
      <c r="E62" s="159">
        <v>0</v>
      </c>
      <c r="F62" s="159">
        <v>0</v>
      </c>
      <c r="G62" s="159">
        <v>0</v>
      </c>
      <c r="H62" s="159">
        <v>29961</v>
      </c>
      <c r="I62" s="158">
        <v>0</v>
      </c>
      <c r="J62" s="160">
        <v>0</v>
      </c>
      <c r="K62" s="160">
        <v>188409</v>
      </c>
      <c r="L62" s="160">
        <v>28823</v>
      </c>
      <c r="M62" s="133" t="s">
        <v>18</v>
      </c>
      <c r="N62" s="388"/>
    </row>
    <row r="63" spans="1:14" s="67" customFormat="1" ht="13.9" customHeight="1" thickBot="1">
      <c r="A63" s="421"/>
      <c r="B63" s="142" t="s">
        <v>19</v>
      </c>
      <c r="C63" s="170">
        <f t="shared" si="0"/>
        <v>132418</v>
      </c>
      <c r="D63" s="159">
        <v>0</v>
      </c>
      <c r="E63" s="159">
        <v>0</v>
      </c>
      <c r="F63" s="159">
        <v>0</v>
      </c>
      <c r="G63" s="159">
        <v>0</v>
      </c>
      <c r="H63" s="159">
        <v>18486</v>
      </c>
      <c r="I63" s="158">
        <v>0</v>
      </c>
      <c r="J63" s="160">
        <v>0</v>
      </c>
      <c r="K63" s="160">
        <v>100698</v>
      </c>
      <c r="L63" s="160">
        <v>13234</v>
      </c>
      <c r="M63" s="133" t="s">
        <v>299</v>
      </c>
      <c r="N63" s="389"/>
    </row>
    <row r="64" spans="1:14" s="67" customFormat="1" ht="13.9" customHeight="1" thickBot="1">
      <c r="A64" s="401" t="s">
        <v>42</v>
      </c>
      <c r="B64" s="140" t="s">
        <v>14</v>
      </c>
      <c r="C64" s="165">
        <f t="shared" si="0"/>
        <v>35</v>
      </c>
      <c r="D64" s="166">
        <v>0</v>
      </c>
      <c r="E64" s="166">
        <v>0</v>
      </c>
      <c r="F64" s="166">
        <v>0</v>
      </c>
      <c r="G64" s="166">
        <v>0</v>
      </c>
      <c r="H64" s="166">
        <v>8</v>
      </c>
      <c r="I64" s="167">
        <v>0</v>
      </c>
      <c r="J64" s="166">
        <v>0</v>
      </c>
      <c r="K64" s="167">
        <v>11</v>
      </c>
      <c r="L64" s="168">
        <v>16</v>
      </c>
      <c r="M64" s="130" t="s">
        <v>15</v>
      </c>
      <c r="N64" s="391" t="s">
        <v>43</v>
      </c>
    </row>
    <row r="65" spans="1:14" s="67" customFormat="1" ht="13.9" customHeight="1" thickBot="1">
      <c r="A65" s="418"/>
      <c r="B65" s="143" t="s">
        <v>17</v>
      </c>
      <c r="C65" s="169">
        <f t="shared" si="0"/>
        <v>1076707</v>
      </c>
      <c r="D65" s="155">
        <v>0</v>
      </c>
      <c r="E65" s="166">
        <v>0</v>
      </c>
      <c r="F65" s="166">
        <v>0</v>
      </c>
      <c r="G65" s="166">
        <v>0</v>
      </c>
      <c r="H65" s="166">
        <v>236829</v>
      </c>
      <c r="I65" s="156">
        <v>0</v>
      </c>
      <c r="J65" s="155">
        <v>0</v>
      </c>
      <c r="K65" s="156">
        <v>303110</v>
      </c>
      <c r="L65" s="157">
        <v>536768</v>
      </c>
      <c r="M65" s="130" t="s">
        <v>18</v>
      </c>
      <c r="N65" s="391"/>
    </row>
    <row r="66" spans="1:14" s="67" customFormat="1" ht="13.9" customHeight="1" thickBot="1">
      <c r="A66" s="418"/>
      <c r="B66" s="143" t="s">
        <v>19</v>
      </c>
      <c r="C66" s="169">
        <f t="shared" si="0"/>
        <v>527945</v>
      </c>
      <c r="D66" s="155">
        <v>0</v>
      </c>
      <c r="E66" s="166">
        <v>0</v>
      </c>
      <c r="F66" s="166">
        <v>0</v>
      </c>
      <c r="G66" s="166">
        <v>0</v>
      </c>
      <c r="H66" s="166">
        <v>138121</v>
      </c>
      <c r="I66" s="156">
        <v>0</v>
      </c>
      <c r="J66" s="155">
        <v>0</v>
      </c>
      <c r="K66" s="156">
        <v>120690</v>
      </c>
      <c r="L66" s="157">
        <v>269134</v>
      </c>
      <c r="M66" s="132" t="s">
        <v>299</v>
      </c>
      <c r="N66" s="392"/>
    </row>
    <row r="67" spans="1:14" s="67" customFormat="1" ht="13.9" customHeight="1" thickBot="1">
      <c r="A67" s="421" t="s">
        <v>44</v>
      </c>
      <c r="B67" s="142" t="s">
        <v>14</v>
      </c>
      <c r="C67" s="170">
        <f t="shared" si="0"/>
        <v>20</v>
      </c>
      <c r="D67" s="159">
        <v>1</v>
      </c>
      <c r="E67" s="159">
        <v>0</v>
      </c>
      <c r="F67" s="159">
        <v>0</v>
      </c>
      <c r="G67" s="159">
        <v>0</v>
      </c>
      <c r="H67" s="159">
        <v>0</v>
      </c>
      <c r="I67" s="158"/>
      <c r="J67" s="159">
        <v>0</v>
      </c>
      <c r="K67" s="158">
        <v>11</v>
      </c>
      <c r="L67" s="160">
        <v>8</v>
      </c>
      <c r="M67" s="133" t="s">
        <v>15</v>
      </c>
      <c r="N67" s="387" t="s">
        <v>45</v>
      </c>
    </row>
    <row r="68" spans="1:14" s="67" customFormat="1" ht="13.9" customHeight="1" thickBot="1">
      <c r="A68" s="421"/>
      <c r="B68" s="142" t="s">
        <v>17</v>
      </c>
      <c r="C68" s="170">
        <f t="shared" si="0"/>
        <v>3055543</v>
      </c>
      <c r="D68" s="159">
        <v>1678</v>
      </c>
      <c r="E68" s="159">
        <v>0</v>
      </c>
      <c r="F68" s="159">
        <v>0</v>
      </c>
      <c r="G68" s="159">
        <v>0</v>
      </c>
      <c r="H68" s="159">
        <v>0</v>
      </c>
      <c r="I68" s="158">
        <v>0</v>
      </c>
      <c r="J68" s="161">
        <v>0</v>
      </c>
      <c r="K68" s="158">
        <v>1770177</v>
      </c>
      <c r="L68" s="160">
        <v>1283688</v>
      </c>
      <c r="M68" s="133" t="s">
        <v>18</v>
      </c>
      <c r="N68" s="388"/>
    </row>
    <row r="69" spans="1:14" s="67" customFormat="1" ht="13.9" customHeight="1" thickBot="1">
      <c r="A69" s="421"/>
      <c r="B69" s="142" t="s">
        <v>19</v>
      </c>
      <c r="C69" s="170">
        <f t="shared" si="0"/>
        <v>1968422</v>
      </c>
      <c r="D69" s="159">
        <v>503</v>
      </c>
      <c r="E69" s="159">
        <v>0</v>
      </c>
      <c r="F69" s="159">
        <v>0</v>
      </c>
      <c r="G69" s="159">
        <v>0</v>
      </c>
      <c r="H69" s="159">
        <v>0</v>
      </c>
      <c r="I69" s="158">
        <v>0</v>
      </c>
      <c r="J69" s="161">
        <v>0</v>
      </c>
      <c r="K69" s="158">
        <v>1137021</v>
      </c>
      <c r="L69" s="160">
        <v>830898</v>
      </c>
      <c r="M69" s="133" t="s">
        <v>299</v>
      </c>
      <c r="N69" s="389"/>
    </row>
    <row r="70" spans="1:14" s="67" customFormat="1" ht="13.9" customHeight="1" thickBot="1">
      <c r="A70" s="401" t="s">
        <v>182</v>
      </c>
      <c r="B70" s="140" t="s">
        <v>14</v>
      </c>
      <c r="C70" s="165">
        <f t="shared" si="0"/>
        <v>1</v>
      </c>
      <c r="D70" s="166">
        <v>1</v>
      </c>
      <c r="E70" s="167">
        <v>0</v>
      </c>
      <c r="F70" s="166">
        <v>0</v>
      </c>
      <c r="G70" s="167">
        <v>0</v>
      </c>
      <c r="H70" s="166">
        <v>0</v>
      </c>
      <c r="I70" s="167">
        <v>0</v>
      </c>
      <c r="J70" s="166">
        <v>0</v>
      </c>
      <c r="K70" s="167">
        <v>0</v>
      </c>
      <c r="L70" s="168">
        <v>0</v>
      </c>
      <c r="M70" s="130" t="s">
        <v>15</v>
      </c>
      <c r="N70" s="391" t="s">
        <v>183</v>
      </c>
    </row>
    <row r="71" spans="1:14" s="67" customFormat="1" ht="13.9" customHeight="1" thickBot="1">
      <c r="A71" s="418"/>
      <c r="B71" s="143" t="s">
        <v>17</v>
      </c>
      <c r="C71" s="169">
        <f t="shared" si="0"/>
        <v>1678</v>
      </c>
      <c r="D71" s="155">
        <v>1678</v>
      </c>
      <c r="E71" s="167">
        <v>0</v>
      </c>
      <c r="F71" s="166">
        <v>0</v>
      </c>
      <c r="G71" s="167">
        <v>0</v>
      </c>
      <c r="H71" s="166">
        <v>0</v>
      </c>
      <c r="I71" s="156">
        <v>0</v>
      </c>
      <c r="J71" s="166">
        <v>0</v>
      </c>
      <c r="K71" s="167">
        <v>0</v>
      </c>
      <c r="L71" s="157">
        <v>0</v>
      </c>
      <c r="M71" s="130" t="s">
        <v>18</v>
      </c>
      <c r="N71" s="391"/>
    </row>
    <row r="72" spans="1:14" s="67" customFormat="1" ht="13.9" customHeight="1" thickBot="1">
      <c r="A72" s="418"/>
      <c r="B72" s="143" t="s">
        <v>19</v>
      </c>
      <c r="C72" s="169">
        <f t="shared" si="0"/>
        <v>503</v>
      </c>
      <c r="D72" s="155">
        <v>503</v>
      </c>
      <c r="E72" s="167">
        <v>0</v>
      </c>
      <c r="F72" s="166">
        <v>0</v>
      </c>
      <c r="G72" s="167">
        <v>0</v>
      </c>
      <c r="H72" s="166">
        <v>0</v>
      </c>
      <c r="I72" s="156">
        <v>0</v>
      </c>
      <c r="J72" s="166">
        <v>0</v>
      </c>
      <c r="K72" s="167">
        <v>0</v>
      </c>
      <c r="L72" s="157">
        <v>0</v>
      </c>
      <c r="M72" s="132" t="s">
        <v>299</v>
      </c>
      <c r="N72" s="392"/>
    </row>
    <row r="73" spans="1:14" s="67" customFormat="1" ht="13.9" customHeight="1" thickBot="1">
      <c r="A73" s="421" t="s">
        <v>395</v>
      </c>
      <c r="B73" s="142" t="s">
        <v>14</v>
      </c>
      <c r="C73" s="170">
        <f t="shared" si="0"/>
        <v>3</v>
      </c>
      <c r="D73" s="159">
        <v>0</v>
      </c>
      <c r="E73" s="159">
        <v>0</v>
      </c>
      <c r="F73" s="159">
        <v>0</v>
      </c>
      <c r="G73" s="159">
        <v>0</v>
      </c>
      <c r="H73" s="159">
        <v>3</v>
      </c>
      <c r="I73" s="158">
        <v>0</v>
      </c>
      <c r="J73" s="158">
        <v>0</v>
      </c>
      <c r="K73" s="158">
        <v>0</v>
      </c>
      <c r="L73" s="160">
        <v>0</v>
      </c>
      <c r="M73" s="133" t="s">
        <v>15</v>
      </c>
      <c r="N73" s="387" t="s">
        <v>357</v>
      </c>
    </row>
    <row r="74" spans="1:14" s="67" customFormat="1" ht="13.9" customHeight="1" thickBot="1">
      <c r="A74" s="421"/>
      <c r="B74" s="142" t="s">
        <v>17</v>
      </c>
      <c r="C74" s="170">
        <f t="shared" si="0"/>
        <v>109998</v>
      </c>
      <c r="D74" s="159">
        <v>0</v>
      </c>
      <c r="E74" s="159">
        <v>0</v>
      </c>
      <c r="F74" s="159">
        <v>0</v>
      </c>
      <c r="G74" s="159">
        <v>0</v>
      </c>
      <c r="H74" s="159">
        <v>109998</v>
      </c>
      <c r="I74" s="158">
        <v>0</v>
      </c>
      <c r="J74" s="158">
        <v>0</v>
      </c>
      <c r="K74" s="158">
        <v>0</v>
      </c>
      <c r="L74" s="160">
        <v>0</v>
      </c>
      <c r="M74" s="133" t="s">
        <v>18</v>
      </c>
      <c r="N74" s="388"/>
    </row>
    <row r="75" spans="1:14" s="67" customFormat="1" ht="13.9" customHeight="1" thickBot="1">
      <c r="A75" s="421"/>
      <c r="B75" s="142" t="s">
        <v>19</v>
      </c>
      <c r="C75" s="170">
        <f t="shared" ref="C75:C138" si="1">SUM(D75:L75)</f>
        <v>69837</v>
      </c>
      <c r="D75" s="159">
        <v>0</v>
      </c>
      <c r="E75" s="159">
        <v>0</v>
      </c>
      <c r="F75" s="159">
        <v>0</v>
      </c>
      <c r="G75" s="159">
        <v>0</v>
      </c>
      <c r="H75" s="159">
        <v>69837</v>
      </c>
      <c r="I75" s="158">
        <v>0</v>
      </c>
      <c r="J75" s="158">
        <v>0</v>
      </c>
      <c r="K75" s="158">
        <v>0</v>
      </c>
      <c r="L75" s="160">
        <v>0</v>
      </c>
      <c r="M75" s="133" t="s">
        <v>299</v>
      </c>
      <c r="N75" s="389"/>
    </row>
    <row r="76" spans="1:14" s="67" customFormat="1" ht="13.9" customHeight="1" thickBot="1">
      <c r="A76" s="401" t="s">
        <v>46</v>
      </c>
      <c r="B76" s="140" t="s">
        <v>14</v>
      </c>
      <c r="C76" s="165">
        <f t="shared" si="1"/>
        <v>166</v>
      </c>
      <c r="D76" s="167">
        <v>14</v>
      </c>
      <c r="E76" s="167">
        <v>0</v>
      </c>
      <c r="F76" s="167">
        <v>0</v>
      </c>
      <c r="G76" s="167">
        <v>0</v>
      </c>
      <c r="H76" s="167">
        <v>60</v>
      </c>
      <c r="I76" s="167">
        <v>3</v>
      </c>
      <c r="J76" s="166">
        <v>0</v>
      </c>
      <c r="K76" s="167">
        <v>47</v>
      </c>
      <c r="L76" s="168">
        <v>42</v>
      </c>
      <c r="M76" s="130" t="s">
        <v>15</v>
      </c>
      <c r="N76" s="391" t="s">
        <v>345</v>
      </c>
    </row>
    <row r="77" spans="1:14" s="67" customFormat="1" ht="13.9" customHeight="1" thickBot="1">
      <c r="A77" s="418"/>
      <c r="B77" s="143" t="s">
        <v>17</v>
      </c>
      <c r="C77" s="169">
        <f t="shared" si="1"/>
        <v>5119850</v>
      </c>
      <c r="D77" s="167">
        <v>68511</v>
      </c>
      <c r="E77" s="167">
        <v>0</v>
      </c>
      <c r="F77" s="167">
        <v>0</v>
      </c>
      <c r="G77" s="167">
        <v>0</v>
      </c>
      <c r="H77" s="167">
        <v>1851046</v>
      </c>
      <c r="I77" s="167">
        <v>124173</v>
      </c>
      <c r="J77" s="166">
        <v>0</v>
      </c>
      <c r="K77" s="156">
        <v>1010903</v>
      </c>
      <c r="L77" s="157">
        <v>2065217</v>
      </c>
      <c r="M77" s="130" t="s">
        <v>18</v>
      </c>
      <c r="N77" s="391"/>
    </row>
    <row r="78" spans="1:14" s="67" customFormat="1" ht="13.9" customHeight="1" thickBot="1">
      <c r="A78" s="418"/>
      <c r="B78" s="143" t="s">
        <v>19</v>
      </c>
      <c r="C78" s="169">
        <f t="shared" si="1"/>
        <v>2877395</v>
      </c>
      <c r="D78" s="167">
        <v>20542</v>
      </c>
      <c r="E78" s="167">
        <v>0</v>
      </c>
      <c r="F78" s="167">
        <v>0</v>
      </c>
      <c r="G78" s="167">
        <v>0</v>
      </c>
      <c r="H78" s="167">
        <v>1048841</v>
      </c>
      <c r="I78" s="167">
        <v>70845</v>
      </c>
      <c r="J78" s="166">
        <v>0</v>
      </c>
      <c r="K78" s="156">
        <v>504980</v>
      </c>
      <c r="L78" s="157">
        <v>1232187</v>
      </c>
      <c r="M78" s="132" t="s">
        <v>299</v>
      </c>
      <c r="N78" s="392"/>
    </row>
    <row r="79" spans="1:14" s="67" customFormat="1" ht="13.9" customHeight="1" thickBot="1">
      <c r="A79" s="421" t="s">
        <v>48</v>
      </c>
      <c r="B79" s="142" t="s">
        <v>14</v>
      </c>
      <c r="C79" s="170">
        <f t="shared" si="1"/>
        <v>4</v>
      </c>
      <c r="D79" s="159">
        <v>0</v>
      </c>
      <c r="E79" s="159">
        <v>0</v>
      </c>
      <c r="F79" s="159">
        <v>0</v>
      </c>
      <c r="G79" s="159">
        <v>0</v>
      </c>
      <c r="H79" s="159">
        <v>1</v>
      </c>
      <c r="I79" s="158">
        <v>0</v>
      </c>
      <c r="J79" s="160">
        <v>0</v>
      </c>
      <c r="K79" s="160">
        <v>0</v>
      </c>
      <c r="L79" s="160">
        <v>3</v>
      </c>
      <c r="M79" s="133" t="s">
        <v>15</v>
      </c>
      <c r="N79" s="387" t="s">
        <v>358</v>
      </c>
    </row>
    <row r="80" spans="1:14" s="67" customFormat="1" ht="13.9" customHeight="1" thickBot="1">
      <c r="A80" s="421"/>
      <c r="B80" s="142" t="s">
        <v>17</v>
      </c>
      <c r="C80" s="170">
        <f t="shared" si="1"/>
        <v>171047</v>
      </c>
      <c r="D80" s="159">
        <v>0</v>
      </c>
      <c r="E80" s="159">
        <v>0</v>
      </c>
      <c r="F80" s="159">
        <v>0</v>
      </c>
      <c r="G80" s="159">
        <v>0</v>
      </c>
      <c r="H80" s="159">
        <v>91373</v>
      </c>
      <c r="I80" s="158">
        <v>0</v>
      </c>
      <c r="J80" s="160">
        <v>0</v>
      </c>
      <c r="K80" s="160">
        <v>0</v>
      </c>
      <c r="L80" s="160">
        <v>79674</v>
      </c>
      <c r="M80" s="133" t="s">
        <v>18</v>
      </c>
      <c r="N80" s="388"/>
    </row>
    <row r="81" spans="1:14" s="67" customFormat="1" ht="13.9" customHeight="1" thickBot="1">
      <c r="A81" s="421"/>
      <c r="B81" s="142" t="s">
        <v>19</v>
      </c>
      <c r="C81" s="170">
        <f t="shared" si="1"/>
        <v>90412</v>
      </c>
      <c r="D81" s="159">
        <v>0</v>
      </c>
      <c r="E81" s="159">
        <v>0</v>
      </c>
      <c r="F81" s="159">
        <v>0</v>
      </c>
      <c r="G81" s="159">
        <v>0</v>
      </c>
      <c r="H81" s="159">
        <v>58745</v>
      </c>
      <c r="I81" s="158">
        <v>0</v>
      </c>
      <c r="J81" s="160">
        <v>0</v>
      </c>
      <c r="K81" s="160">
        <v>0</v>
      </c>
      <c r="L81" s="160">
        <v>31667</v>
      </c>
      <c r="M81" s="133" t="s">
        <v>299</v>
      </c>
      <c r="N81" s="389"/>
    </row>
    <row r="82" spans="1:14" s="67" customFormat="1" ht="13.9" customHeight="1" thickBot="1">
      <c r="A82" s="401" t="s">
        <v>221</v>
      </c>
      <c r="B82" s="140" t="s">
        <v>14</v>
      </c>
      <c r="C82" s="165">
        <f t="shared" si="1"/>
        <v>20</v>
      </c>
      <c r="D82" s="166"/>
      <c r="E82" s="167">
        <v>0</v>
      </c>
      <c r="F82" s="168">
        <v>0</v>
      </c>
      <c r="G82" s="168">
        <v>0</v>
      </c>
      <c r="H82" s="168">
        <v>2</v>
      </c>
      <c r="I82" s="168">
        <v>13</v>
      </c>
      <c r="J82" s="168">
        <v>3</v>
      </c>
      <c r="K82" s="168">
        <v>0</v>
      </c>
      <c r="L82" s="168">
        <v>2</v>
      </c>
      <c r="M82" s="130" t="s">
        <v>15</v>
      </c>
      <c r="N82" s="391" t="s">
        <v>220</v>
      </c>
    </row>
    <row r="83" spans="1:14" s="67" customFormat="1" ht="13.9" customHeight="1" thickBot="1">
      <c r="A83" s="418"/>
      <c r="B83" s="143" t="s">
        <v>17</v>
      </c>
      <c r="C83" s="169">
        <f t="shared" si="1"/>
        <v>625096</v>
      </c>
      <c r="D83" s="166">
        <v>0</v>
      </c>
      <c r="E83" s="156">
        <v>0</v>
      </c>
      <c r="F83" s="168">
        <v>0</v>
      </c>
      <c r="G83" s="168">
        <v>0</v>
      </c>
      <c r="H83" s="168">
        <v>117669</v>
      </c>
      <c r="I83" s="168">
        <v>428584</v>
      </c>
      <c r="J83" s="168">
        <v>32595</v>
      </c>
      <c r="K83" s="168">
        <v>0</v>
      </c>
      <c r="L83" s="168">
        <v>46248</v>
      </c>
      <c r="M83" s="130" t="s">
        <v>18</v>
      </c>
      <c r="N83" s="391"/>
    </row>
    <row r="84" spans="1:14" s="67" customFormat="1" ht="13.9" customHeight="1" thickBot="1">
      <c r="A84" s="418"/>
      <c r="B84" s="143" t="s">
        <v>19</v>
      </c>
      <c r="C84" s="169">
        <f t="shared" si="1"/>
        <v>272030</v>
      </c>
      <c r="D84" s="166"/>
      <c r="E84" s="156">
        <v>0</v>
      </c>
      <c r="F84" s="168">
        <v>0</v>
      </c>
      <c r="G84" s="168">
        <v>0</v>
      </c>
      <c r="H84" s="168">
        <v>72331</v>
      </c>
      <c r="I84" s="168">
        <v>167518</v>
      </c>
      <c r="J84" s="168">
        <v>13208</v>
      </c>
      <c r="K84" s="168">
        <v>0</v>
      </c>
      <c r="L84" s="168">
        <v>18973</v>
      </c>
      <c r="M84" s="132" t="s">
        <v>299</v>
      </c>
      <c r="N84" s="392"/>
    </row>
    <row r="85" spans="1:14" s="67" customFormat="1" ht="13.9" customHeight="1" thickBot="1">
      <c r="A85" s="421" t="s">
        <v>70</v>
      </c>
      <c r="B85" s="142" t="s">
        <v>14</v>
      </c>
      <c r="C85" s="170">
        <f t="shared" si="1"/>
        <v>3</v>
      </c>
      <c r="D85" s="158">
        <v>1</v>
      </c>
      <c r="E85" s="158">
        <v>0</v>
      </c>
      <c r="F85" s="158">
        <v>0</v>
      </c>
      <c r="G85" s="158">
        <v>0</v>
      </c>
      <c r="H85" s="159">
        <v>2</v>
      </c>
      <c r="I85" s="158">
        <v>0</v>
      </c>
      <c r="J85" s="159">
        <v>0</v>
      </c>
      <c r="K85" s="158">
        <v>0</v>
      </c>
      <c r="L85" s="160">
        <v>0</v>
      </c>
      <c r="M85" s="133" t="s">
        <v>15</v>
      </c>
      <c r="N85" s="387" t="s">
        <v>71</v>
      </c>
    </row>
    <row r="86" spans="1:14" s="67" customFormat="1" ht="13.9" customHeight="1" thickBot="1">
      <c r="A86" s="421"/>
      <c r="B86" s="142" t="s">
        <v>17</v>
      </c>
      <c r="C86" s="170">
        <f t="shared" si="1"/>
        <v>82306</v>
      </c>
      <c r="D86" s="158">
        <v>11918</v>
      </c>
      <c r="E86" s="158">
        <v>0</v>
      </c>
      <c r="F86" s="158">
        <v>0</v>
      </c>
      <c r="G86" s="158">
        <v>0</v>
      </c>
      <c r="H86" s="161">
        <v>70388</v>
      </c>
      <c r="I86" s="158">
        <v>0</v>
      </c>
      <c r="J86" s="159">
        <v>0</v>
      </c>
      <c r="K86" s="158">
        <v>0</v>
      </c>
      <c r="L86" s="160">
        <v>0</v>
      </c>
      <c r="M86" s="133" t="s">
        <v>18</v>
      </c>
      <c r="N86" s="388"/>
    </row>
    <row r="87" spans="1:14" s="67" customFormat="1" ht="13.9" customHeight="1" thickBot="1">
      <c r="A87" s="421"/>
      <c r="B87" s="142" t="s">
        <v>19</v>
      </c>
      <c r="C87" s="170">
        <f t="shared" si="1"/>
        <v>48118</v>
      </c>
      <c r="D87" s="158">
        <v>6268</v>
      </c>
      <c r="E87" s="158">
        <v>0</v>
      </c>
      <c r="F87" s="158">
        <v>0</v>
      </c>
      <c r="G87" s="158">
        <v>0</v>
      </c>
      <c r="H87" s="161">
        <v>41850</v>
      </c>
      <c r="I87" s="158">
        <v>0</v>
      </c>
      <c r="J87" s="159">
        <v>0</v>
      </c>
      <c r="K87" s="158">
        <v>0</v>
      </c>
      <c r="L87" s="160">
        <v>0</v>
      </c>
      <c r="M87" s="133" t="s">
        <v>299</v>
      </c>
      <c r="N87" s="389"/>
    </row>
    <row r="88" spans="1:14" s="67" customFormat="1" ht="13.9" customHeight="1" thickBot="1">
      <c r="A88" s="401" t="s">
        <v>50</v>
      </c>
      <c r="B88" s="140" t="s">
        <v>14</v>
      </c>
      <c r="C88" s="165">
        <f t="shared" si="1"/>
        <v>4</v>
      </c>
      <c r="D88" s="166">
        <v>0</v>
      </c>
      <c r="E88" s="167">
        <v>0</v>
      </c>
      <c r="F88" s="167">
        <v>0</v>
      </c>
      <c r="G88" s="167">
        <v>0</v>
      </c>
      <c r="H88" s="166">
        <v>0</v>
      </c>
      <c r="I88" s="167">
        <v>0</v>
      </c>
      <c r="J88" s="166">
        <v>0</v>
      </c>
      <c r="K88" s="167">
        <v>3</v>
      </c>
      <c r="L88" s="168">
        <v>1</v>
      </c>
      <c r="M88" s="130" t="s">
        <v>15</v>
      </c>
      <c r="N88" s="391" t="s">
        <v>51</v>
      </c>
    </row>
    <row r="89" spans="1:14" s="67" customFormat="1" ht="13.9" customHeight="1" thickBot="1">
      <c r="A89" s="418"/>
      <c r="B89" s="143" t="s">
        <v>17</v>
      </c>
      <c r="C89" s="169">
        <f t="shared" si="1"/>
        <v>81627</v>
      </c>
      <c r="D89" s="155">
        <v>0</v>
      </c>
      <c r="E89" s="167">
        <v>0</v>
      </c>
      <c r="F89" s="167">
        <v>0</v>
      </c>
      <c r="G89" s="167">
        <v>0</v>
      </c>
      <c r="H89" s="155">
        <v>0</v>
      </c>
      <c r="I89" s="167">
        <v>0</v>
      </c>
      <c r="J89" s="166">
        <v>0</v>
      </c>
      <c r="K89" s="156">
        <v>51386</v>
      </c>
      <c r="L89" s="157">
        <v>30241</v>
      </c>
      <c r="M89" s="130" t="s">
        <v>18</v>
      </c>
      <c r="N89" s="391"/>
    </row>
    <row r="90" spans="1:14" s="67" customFormat="1" ht="13.9" customHeight="1" thickBot="1">
      <c r="A90" s="418"/>
      <c r="B90" s="143" t="s">
        <v>19</v>
      </c>
      <c r="C90" s="169">
        <f t="shared" si="1"/>
        <v>38612</v>
      </c>
      <c r="D90" s="155">
        <v>0</v>
      </c>
      <c r="E90" s="167">
        <v>0</v>
      </c>
      <c r="F90" s="167">
        <v>0</v>
      </c>
      <c r="G90" s="167">
        <v>0</v>
      </c>
      <c r="H90" s="155">
        <v>0</v>
      </c>
      <c r="I90" s="167">
        <v>0</v>
      </c>
      <c r="J90" s="166">
        <v>0</v>
      </c>
      <c r="K90" s="156">
        <v>22962</v>
      </c>
      <c r="L90" s="157">
        <v>15650</v>
      </c>
      <c r="M90" s="132" t="s">
        <v>299</v>
      </c>
      <c r="N90" s="392"/>
    </row>
    <row r="91" spans="1:14" s="67" customFormat="1" ht="13.9" customHeight="1" thickBot="1">
      <c r="A91" s="421" t="s">
        <v>396</v>
      </c>
      <c r="B91" s="142" t="s">
        <v>14</v>
      </c>
      <c r="C91" s="170">
        <f t="shared" si="1"/>
        <v>1</v>
      </c>
      <c r="D91" s="158"/>
      <c r="E91" s="158">
        <v>0</v>
      </c>
      <c r="F91" s="158">
        <v>0</v>
      </c>
      <c r="G91" s="158">
        <v>0</v>
      </c>
      <c r="H91" s="159">
        <v>1</v>
      </c>
      <c r="I91" s="158">
        <v>0</v>
      </c>
      <c r="J91" s="159">
        <v>0</v>
      </c>
      <c r="K91" s="158"/>
      <c r="L91" s="160">
        <v>0</v>
      </c>
      <c r="M91" s="133" t="s">
        <v>15</v>
      </c>
      <c r="N91" s="387" t="s">
        <v>359</v>
      </c>
    </row>
    <row r="92" spans="1:14" s="67" customFormat="1" ht="13.9" customHeight="1" thickBot="1">
      <c r="A92" s="421"/>
      <c r="B92" s="142" t="s">
        <v>17</v>
      </c>
      <c r="C92" s="170">
        <f t="shared" si="1"/>
        <v>34314</v>
      </c>
      <c r="D92" s="158">
        <v>0</v>
      </c>
      <c r="E92" s="158">
        <v>0</v>
      </c>
      <c r="F92" s="158">
        <v>0</v>
      </c>
      <c r="G92" s="158">
        <v>0</v>
      </c>
      <c r="H92" s="161">
        <v>34314</v>
      </c>
      <c r="I92" s="158">
        <v>0</v>
      </c>
      <c r="J92" s="159">
        <v>0</v>
      </c>
      <c r="K92" s="158">
        <v>0</v>
      </c>
      <c r="L92" s="160">
        <v>0</v>
      </c>
      <c r="M92" s="133" t="s">
        <v>18</v>
      </c>
      <c r="N92" s="388"/>
    </row>
    <row r="93" spans="1:14" s="67" customFormat="1" ht="13.9" customHeight="1">
      <c r="A93" s="422"/>
      <c r="B93" s="173" t="s">
        <v>19</v>
      </c>
      <c r="C93" s="174">
        <f t="shared" si="1"/>
        <v>19990</v>
      </c>
      <c r="D93" s="175">
        <v>0</v>
      </c>
      <c r="E93" s="175">
        <v>0</v>
      </c>
      <c r="F93" s="175">
        <v>0</v>
      </c>
      <c r="G93" s="175">
        <v>0</v>
      </c>
      <c r="H93" s="286">
        <v>19990</v>
      </c>
      <c r="I93" s="175">
        <v>0</v>
      </c>
      <c r="J93" s="287">
        <v>0</v>
      </c>
      <c r="K93" s="175">
        <v>0</v>
      </c>
      <c r="L93" s="288">
        <v>0</v>
      </c>
      <c r="M93" s="176" t="s">
        <v>299</v>
      </c>
      <c r="N93" s="423"/>
    </row>
    <row r="94" spans="1:14" s="67" customFormat="1" ht="13.5" thickBot="1">
      <c r="A94" s="401" t="s">
        <v>52</v>
      </c>
      <c r="B94" s="140" t="s">
        <v>14</v>
      </c>
      <c r="C94" s="165">
        <f t="shared" si="1"/>
        <v>1</v>
      </c>
      <c r="D94" s="166">
        <v>0</v>
      </c>
      <c r="E94" s="167">
        <v>0</v>
      </c>
      <c r="F94" s="168">
        <v>0</v>
      </c>
      <c r="G94" s="168">
        <v>0</v>
      </c>
      <c r="H94" s="168">
        <v>0</v>
      </c>
      <c r="I94" s="168">
        <v>0</v>
      </c>
      <c r="J94" s="168">
        <v>0</v>
      </c>
      <c r="K94" s="168">
        <v>0</v>
      </c>
      <c r="L94" s="168">
        <v>1</v>
      </c>
      <c r="M94" s="130" t="s">
        <v>15</v>
      </c>
      <c r="N94" s="391" t="s">
        <v>53</v>
      </c>
    </row>
    <row r="95" spans="1:14" s="67" customFormat="1" ht="13.5" thickBot="1">
      <c r="A95" s="418"/>
      <c r="B95" s="143" t="s">
        <v>17</v>
      </c>
      <c r="C95" s="169">
        <f t="shared" si="1"/>
        <v>159806</v>
      </c>
      <c r="D95" s="166">
        <v>0</v>
      </c>
      <c r="E95" s="156">
        <v>0</v>
      </c>
      <c r="F95" s="168">
        <v>0</v>
      </c>
      <c r="G95" s="168">
        <v>0</v>
      </c>
      <c r="H95" s="168">
        <v>0</v>
      </c>
      <c r="I95" s="168">
        <v>0</v>
      </c>
      <c r="J95" s="168">
        <v>0</v>
      </c>
      <c r="K95" s="168">
        <v>0</v>
      </c>
      <c r="L95" s="168">
        <v>159806</v>
      </c>
      <c r="M95" s="130" t="s">
        <v>18</v>
      </c>
      <c r="N95" s="391"/>
    </row>
    <row r="96" spans="1:14" s="67" customFormat="1" ht="13.5" thickBot="1">
      <c r="A96" s="418"/>
      <c r="B96" s="143" t="s">
        <v>19</v>
      </c>
      <c r="C96" s="169">
        <f t="shared" si="1"/>
        <v>99190</v>
      </c>
      <c r="D96" s="166">
        <v>0</v>
      </c>
      <c r="E96" s="156">
        <v>0</v>
      </c>
      <c r="F96" s="168">
        <v>0</v>
      </c>
      <c r="G96" s="168">
        <v>0</v>
      </c>
      <c r="H96" s="168">
        <v>0</v>
      </c>
      <c r="I96" s="168">
        <v>0</v>
      </c>
      <c r="J96" s="168">
        <v>0</v>
      </c>
      <c r="K96" s="168">
        <v>0</v>
      </c>
      <c r="L96" s="168">
        <v>99190</v>
      </c>
      <c r="M96" s="132" t="s">
        <v>299</v>
      </c>
      <c r="N96" s="392"/>
    </row>
    <row r="97" spans="1:14" s="67" customFormat="1" ht="13.5" thickBot="1">
      <c r="A97" s="421" t="s">
        <v>54</v>
      </c>
      <c r="B97" s="142" t="s">
        <v>14</v>
      </c>
      <c r="C97" s="170">
        <f t="shared" si="1"/>
        <v>65</v>
      </c>
      <c r="D97" s="159">
        <v>1</v>
      </c>
      <c r="E97" s="158">
        <v>0</v>
      </c>
      <c r="F97" s="159">
        <v>0</v>
      </c>
      <c r="G97" s="158">
        <v>0</v>
      </c>
      <c r="H97" s="159">
        <v>14</v>
      </c>
      <c r="I97" s="158">
        <v>32</v>
      </c>
      <c r="J97" s="158">
        <v>0</v>
      </c>
      <c r="K97" s="158">
        <v>13</v>
      </c>
      <c r="L97" s="160">
        <v>5</v>
      </c>
      <c r="M97" s="133" t="s">
        <v>15</v>
      </c>
      <c r="N97" s="387" t="s">
        <v>55</v>
      </c>
    </row>
    <row r="98" spans="1:14" s="67" customFormat="1" ht="13.5" thickBot="1">
      <c r="A98" s="421"/>
      <c r="B98" s="142" t="s">
        <v>17</v>
      </c>
      <c r="C98" s="170">
        <f t="shared" si="1"/>
        <v>2042144</v>
      </c>
      <c r="D98" s="161">
        <v>1373</v>
      </c>
      <c r="E98" s="158">
        <v>0</v>
      </c>
      <c r="F98" s="161">
        <v>0</v>
      </c>
      <c r="G98" s="158">
        <v>0</v>
      </c>
      <c r="H98" s="161">
        <v>534198</v>
      </c>
      <c r="I98" s="158">
        <v>915712</v>
      </c>
      <c r="J98" s="161">
        <v>0</v>
      </c>
      <c r="K98" s="158">
        <v>348224</v>
      </c>
      <c r="L98" s="160">
        <v>242637</v>
      </c>
      <c r="M98" s="133" t="s">
        <v>18</v>
      </c>
      <c r="N98" s="388"/>
    </row>
    <row r="99" spans="1:14" s="67" customFormat="1" ht="13.5" thickBot="1">
      <c r="A99" s="421"/>
      <c r="B99" s="142" t="s">
        <v>19</v>
      </c>
      <c r="C99" s="170">
        <f t="shared" si="1"/>
        <v>1038593</v>
      </c>
      <c r="D99" s="161">
        <v>450</v>
      </c>
      <c r="E99" s="158">
        <v>0</v>
      </c>
      <c r="F99" s="161">
        <v>0</v>
      </c>
      <c r="G99" s="158">
        <v>0</v>
      </c>
      <c r="H99" s="161">
        <v>312773</v>
      </c>
      <c r="I99" s="158">
        <v>472608</v>
      </c>
      <c r="J99" s="161">
        <v>0</v>
      </c>
      <c r="K99" s="158">
        <v>107666</v>
      </c>
      <c r="L99" s="160">
        <v>145096</v>
      </c>
      <c r="M99" s="133" t="s">
        <v>299</v>
      </c>
      <c r="N99" s="389"/>
    </row>
    <row r="100" spans="1:14" s="67" customFormat="1" ht="13.5" thickBot="1">
      <c r="A100" s="401" t="s">
        <v>61</v>
      </c>
      <c r="B100" s="140" t="s">
        <v>14</v>
      </c>
      <c r="C100" s="165">
        <f t="shared" si="1"/>
        <v>17</v>
      </c>
      <c r="D100" s="167">
        <v>1</v>
      </c>
      <c r="E100" s="167">
        <v>0</v>
      </c>
      <c r="F100" s="167">
        <v>0</v>
      </c>
      <c r="G100" s="167">
        <v>0</v>
      </c>
      <c r="H100" s="166">
        <v>4</v>
      </c>
      <c r="I100" s="167">
        <v>0</v>
      </c>
      <c r="J100" s="166">
        <v>0</v>
      </c>
      <c r="K100" s="167">
        <v>7</v>
      </c>
      <c r="L100" s="168">
        <v>5</v>
      </c>
      <c r="M100" s="130" t="s">
        <v>15</v>
      </c>
      <c r="N100" s="391" t="s">
        <v>56</v>
      </c>
    </row>
    <row r="101" spans="1:14" s="67" customFormat="1" ht="13.5" thickBot="1">
      <c r="A101" s="418"/>
      <c r="B101" s="143" t="s">
        <v>17</v>
      </c>
      <c r="C101" s="169">
        <f t="shared" si="1"/>
        <v>521701</v>
      </c>
      <c r="D101" s="167">
        <v>47</v>
      </c>
      <c r="E101" s="167">
        <v>0</v>
      </c>
      <c r="F101" s="167">
        <v>0</v>
      </c>
      <c r="G101" s="167">
        <v>0</v>
      </c>
      <c r="H101" s="155">
        <v>114344</v>
      </c>
      <c r="I101" s="156">
        <v>0</v>
      </c>
      <c r="J101" s="166">
        <v>0</v>
      </c>
      <c r="K101" s="156">
        <v>285674</v>
      </c>
      <c r="L101" s="157">
        <v>121636</v>
      </c>
      <c r="M101" s="130" t="s">
        <v>18</v>
      </c>
      <c r="N101" s="391"/>
    </row>
    <row r="102" spans="1:14" s="67" customFormat="1" ht="13.5" thickBot="1">
      <c r="A102" s="418"/>
      <c r="B102" s="143" t="s">
        <v>19</v>
      </c>
      <c r="C102" s="169">
        <f t="shared" si="1"/>
        <v>281732</v>
      </c>
      <c r="D102" s="167">
        <v>47</v>
      </c>
      <c r="E102" s="167">
        <v>0</v>
      </c>
      <c r="F102" s="167">
        <v>0</v>
      </c>
      <c r="G102" s="167">
        <v>0</v>
      </c>
      <c r="H102" s="155">
        <v>64265</v>
      </c>
      <c r="I102" s="156">
        <v>0</v>
      </c>
      <c r="J102" s="166">
        <v>0</v>
      </c>
      <c r="K102" s="156">
        <v>159946</v>
      </c>
      <c r="L102" s="157">
        <v>57474</v>
      </c>
      <c r="M102" s="132" t="s">
        <v>299</v>
      </c>
      <c r="N102" s="392"/>
    </row>
    <row r="103" spans="1:14" s="67" customFormat="1" ht="13.5" thickBot="1">
      <c r="A103" s="421" t="s">
        <v>57</v>
      </c>
      <c r="B103" s="142" t="s">
        <v>14</v>
      </c>
      <c r="C103" s="170">
        <f t="shared" si="1"/>
        <v>6</v>
      </c>
      <c r="D103" s="159">
        <v>0</v>
      </c>
      <c r="E103" s="158">
        <v>0</v>
      </c>
      <c r="F103" s="159">
        <v>0</v>
      </c>
      <c r="G103" s="158">
        <v>0</v>
      </c>
      <c r="H103" s="159">
        <v>3</v>
      </c>
      <c r="I103" s="158">
        <v>0</v>
      </c>
      <c r="J103" s="159">
        <v>0</v>
      </c>
      <c r="K103" s="158">
        <v>0</v>
      </c>
      <c r="L103" s="160">
        <v>3</v>
      </c>
      <c r="M103" s="133" t="s">
        <v>15</v>
      </c>
      <c r="N103" s="387" t="s">
        <v>58</v>
      </c>
    </row>
    <row r="104" spans="1:14" s="67" customFormat="1" ht="13.5" thickBot="1">
      <c r="A104" s="421"/>
      <c r="B104" s="142" t="s">
        <v>17</v>
      </c>
      <c r="C104" s="170">
        <f t="shared" si="1"/>
        <v>166246</v>
      </c>
      <c r="D104" s="159">
        <v>0</v>
      </c>
      <c r="E104" s="158">
        <v>0</v>
      </c>
      <c r="F104" s="159">
        <v>0</v>
      </c>
      <c r="G104" s="158">
        <v>0</v>
      </c>
      <c r="H104" s="161">
        <v>103431</v>
      </c>
      <c r="I104" s="158">
        <v>0</v>
      </c>
      <c r="J104" s="161">
        <v>0</v>
      </c>
      <c r="K104" s="158">
        <v>0</v>
      </c>
      <c r="L104" s="160">
        <v>62815</v>
      </c>
      <c r="M104" s="133" t="s">
        <v>18</v>
      </c>
      <c r="N104" s="388"/>
    </row>
    <row r="105" spans="1:14" s="67" customFormat="1" ht="13.5" thickBot="1">
      <c r="A105" s="421"/>
      <c r="B105" s="142" t="s">
        <v>19</v>
      </c>
      <c r="C105" s="170">
        <f t="shared" si="1"/>
        <v>90932</v>
      </c>
      <c r="D105" s="159">
        <v>0</v>
      </c>
      <c r="E105" s="158">
        <v>0</v>
      </c>
      <c r="F105" s="159">
        <v>0</v>
      </c>
      <c r="G105" s="158">
        <v>0</v>
      </c>
      <c r="H105" s="161">
        <v>61193</v>
      </c>
      <c r="I105" s="158">
        <v>0</v>
      </c>
      <c r="J105" s="161">
        <v>0</v>
      </c>
      <c r="K105" s="158">
        <v>0</v>
      </c>
      <c r="L105" s="160">
        <v>29739</v>
      </c>
      <c r="M105" s="133" t="s">
        <v>299</v>
      </c>
      <c r="N105" s="389"/>
    </row>
    <row r="106" spans="1:14" s="67" customFormat="1" ht="13.5" thickBot="1">
      <c r="A106" s="401" t="s">
        <v>72</v>
      </c>
      <c r="B106" s="140" t="s">
        <v>14</v>
      </c>
      <c r="C106" s="165">
        <f t="shared" si="1"/>
        <v>10</v>
      </c>
      <c r="D106" s="167">
        <v>0</v>
      </c>
      <c r="E106" s="167">
        <v>0</v>
      </c>
      <c r="F106" s="167">
        <v>0</v>
      </c>
      <c r="G106" s="167">
        <v>0</v>
      </c>
      <c r="H106" s="167">
        <v>6</v>
      </c>
      <c r="I106" s="167">
        <v>0</v>
      </c>
      <c r="J106" s="166">
        <v>0</v>
      </c>
      <c r="K106" s="167">
        <v>0</v>
      </c>
      <c r="L106" s="168">
        <v>4</v>
      </c>
      <c r="M106" s="130" t="s">
        <v>15</v>
      </c>
      <c r="N106" s="391" t="s">
        <v>360</v>
      </c>
    </row>
    <row r="107" spans="1:14" s="67" customFormat="1" ht="13.5" thickBot="1">
      <c r="A107" s="418"/>
      <c r="B107" s="143" t="s">
        <v>17</v>
      </c>
      <c r="C107" s="169">
        <f t="shared" si="1"/>
        <v>467967</v>
      </c>
      <c r="D107" s="167">
        <v>0</v>
      </c>
      <c r="E107" s="167">
        <v>0</v>
      </c>
      <c r="F107" s="167">
        <v>0</v>
      </c>
      <c r="G107" s="167">
        <v>0</v>
      </c>
      <c r="H107" s="167">
        <v>224995</v>
      </c>
      <c r="I107" s="167">
        <v>0</v>
      </c>
      <c r="J107" s="155">
        <v>0</v>
      </c>
      <c r="K107" s="167">
        <v>0</v>
      </c>
      <c r="L107" s="157">
        <v>242972</v>
      </c>
      <c r="M107" s="130" t="s">
        <v>18</v>
      </c>
      <c r="N107" s="391"/>
    </row>
    <row r="108" spans="1:14" s="67" customFormat="1" ht="13.5" thickBot="1">
      <c r="A108" s="418"/>
      <c r="B108" s="143" t="s">
        <v>19</v>
      </c>
      <c r="C108" s="169">
        <f t="shared" si="1"/>
        <v>284672</v>
      </c>
      <c r="D108" s="167">
        <v>0</v>
      </c>
      <c r="E108" s="167">
        <v>0</v>
      </c>
      <c r="F108" s="167">
        <v>0</v>
      </c>
      <c r="G108" s="167">
        <v>0</v>
      </c>
      <c r="H108" s="167">
        <v>133358</v>
      </c>
      <c r="I108" s="167">
        <v>0</v>
      </c>
      <c r="J108" s="155">
        <v>0</v>
      </c>
      <c r="K108" s="167">
        <v>0</v>
      </c>
      <c r="L108" s="157">
        <v>151314</v>
      </c>
      <c r="M108" s="132" t="s">
        <v>299</v>
      </c>
      <c r="N108" s="392"/>
    </row>
    <row r="109" spans="1:14" s="67" customFormat="1" ht="13.5" thickBot="1">
      <c r="A109" s="421" t="s">
        <v>410</v>
      </c>
      <c r="B109" s="142" t="s">
        <v>14</v>
      </c>
      <c r="C109" s="170">
        <f t="shared" si="1"/>
        <v>1</v>
      </c>
      <c r="D109" s="159">
        <v>0</v>
      </c>
      <c r="E109" s="159">
        <v>0</v>
      </c>
      <c r="F109" s="159">
        <v>0</v>
      </c>
      <c r="G109" s="158">
        <v>0</v>
      </c>
      <c r="H109" s="159">
        <v>1</v>
      </c>
      <c r="I109" s="158">
        <v>0</v>
      </c>
      <c r="J109" s="159">
        <v>0</v>
      </c>
      <c r="K109" s="160">
        <v>0</v>
      </c>
      <c r="L109" s="160">
        <v>0</v>
      </c>
      <c r="M109" s="133" t="s">
        <v>15</v>
      </c>
      <c r="N109" s="387" t="s">
        <v>361</v>
      </c>
    </row>
    <row r="110" spans="1:14" s="67" customFormat="1" ht="13.5" thickBot="1">
      <c r="A110" s="421"/>
      <c r="B110" s="142" t="s">
        <v>17</v>
      </c>
      <c r="C110" s="170">
        <f t="shared" si="1"/>
        <v>9955</v>
      </c>
      <c r="D110" s="159">
        <v>0</v>
      </c>
      <c r="E110" s="159">
        <v>0</v>
      </c>
      <c r="F110" s="159">
        <v>0</v>
      </c>
      <c r="G110" s="158">
        <v>0</v>
      </c>
      <c r="H110" s="161">
        <v>9955</v>
      </c>
      <c r="I110" s="158">
        <v>0</v>
      </c>
      <c r="J110" s="161">
        <v>0</v>
      </c>
      <c r="K110" s="160">
        <v>0</v>
      </c>
      <c r="L110" s="160">
        <v>0</v>
      </c>
      <c r="M110" s="133" t="s">
        <v>18</v>
      </c>
      <c r="N110" s="388"/>
    </row>
    <row r="111" spans="1:14" s="67" customFormat="1" ht="13.5" thickBot="1">
      <c r="A111" s="421"/>
      <c r="B111" s="142" t="s">
        <v>19</v>
      </c>
      <c r="C111" s="170">
        <f t="shared" si="1"/>
        <v>4949</v>
      </c>
      <c r="D111" s="159">
        <v>0</v>
      </c>
      <c r="E111" s="159">
        <v>0</v>
      </c>
      <c r="F111" s="159">
        <v>0</v>
      </c>
      <c r="G111" s="158">
        <v>0</v>
      </c>
      <c r="H111" s="161">
        <v>4949</v>
      </c>
      <c r="I111" s="158">
        <v>0</v>
      </c>
      <c r="J111" s="161">
        <v>0</v>
      </c>
      <c r="K111" s="160">
        <v>0</v>
      </c>
      <c r="L111" s="160">
        <v>0</v>
      </c>
      <c r="M111" s="133" t="s">
        <v>299</v>
      </c>
      <c r="N111" s="389"/>
    </row>
    <row r="112" spans="1:14" s="67" customFormat="1" ht="13.5" thickBot="1">
      <c r="A112" s="401" t="s">
        <v>398</v>
      </c>
      <c r="B112" s="140" t="s">
        <v>14</v>
      </c>
      <c r="C112" s="165">
        <f t="shared" si="1"/>
        <v>1</v>
      </c>
      <c r="D112" s="167">
        <v>0</v>
      </c>
      <c r="E112" s="167">
        <v>0</v>
      </c>
      <c r="F112" s="167">
        <v>0</v>
      </c>
      <c r="G112" s="167">
        <v>0</v>
      </c>
      <c r="H112" s="166">
        <v>0</v>
      </c>
      <c r="I112" s="168">
        <v>0</v>
      </c>
      <c r="J112" s="168">
        <v>0</v>
      </c>
      <c r="K112" s="168">
        <v>1</v>
      </c>
      <c r="L112" s="168">
        <v>0</v>
      </c>
      <c r="M112" s="130" t="s">
        <v>15</v>
      </c>
      <c r="N112" s="391" t="s">
        <v>362</v>
      </c>
    </row>
    <row r="113" spans="1:14" s="67" customFormat="1" ht="13.5" thickBot="1">
      <c r="A113" s="418"/>
      <c r="B113" s="143" t="s">
        <v>17</v>
      </c>
      <c r="C113" s="169">
        <f t="shared" si="1"/>
        <v>36088</v>
      </c>
      <c r="D113" s="167">
        <v>0</v>
      </c>
      <c r="E113" s="167">
        <v>0</v>
      </c>
      <c r="F113" s="167">
        <v>0</v>
      </c>
      <c r="G113" s="167">
        <v>0</v>
      </c>
      <c r="H113" s="155">
        <v>0</v>
      </c>
      <c r="I113" s="168">
        <v>0</v>
      </c>
      <c r="J113" s="168">
        <v>0</v>
      </c>
      <c r="K113" s="168">
        <v>36088</v>
      </c>
      <c r="L113" s="168">
        <v>0</v>
      </c>
      <c r="M113" s="130" t="s">
        <v>18</v>
      </c>
      <c r="N113" s="391"/>
    </row>
    <row r="114" spans="1:14" s="67" customFormat="1" ht="13.5" thickBot="1">
      <c r="A114" s="418"/>
      <c r="B114" s="143" t="s">
        <v>19</v>
      </c>
      <c r="C114" s="169">
        <f t="shared" si="1"/>
        <v>21294</v>
      </c>
      <c r="D114" s="167">
        <v>0</v>
      </c>
      <c r="E114" s="167">
        <v>0</v>
      </c>
      <c r="F114" s="167">
        <v>0</v>
      </c>
      <c r="G114" s="167">
        <v>0</v>
      </c>
      <c r="H114" s="155">
        <v>0</v>
      </c>
      <c r="I114" s="168">
        <v>0</v>
      </c>
      <c r="J114" s="168">
        <v>0</v>
      </c>
      <c r="K114" s="168">
        <v>21294</v>
      </c>
      <c r="L114" s="168">
        <v>0</v>
      </c>
      <c r="M114" s="132" t="s">
        <v>299</v>
      </c>
      <c r="N114" s="392"/>
    </row>
    <row r="115" spans="1:14" s="67" customFormat="1" ht="13.5" thickBot="1">
      <c r="A115" s="421" t="s">
        <v>62</v>
      </c>
      <c r="B115" s="142" t="s">
        <v>14</v>
      </c>
      <c r="C115" s="170">
        <f t="shared" si="1"/>
        <v>16</v>
      </c>
      <c r="D115" s="159">
        <v>0</v>
      </c>
      <c r="E115" s="158">
        <v>0</v>
      </c>
      <c r="F115" s="159">
        <v>0</v>
      </c>
      <c r="G115" s="158">
        <v>0</v>
      </c>
      <c r="H115" s="159">
        <v>0</v>
      </c>
      <c r="I115" s="158">
        <v>6</v>
      </c>
      <c r="J115" s="159">
        <v>1</v>
      </c>
      <c r="K115" s="158">
        <v>4</v>
      </c>
      <c r="L115" s="160">
        <v>5</v>
      </c>
      <c r="M115" s="133" t="s">
        <v>15</v>
      </c>
      <c r="N115" s="387" t="s">
        <v>363</v>
      </c>
    </row>
    <row r="116" spans="1:14" s="67" customFormat="1" ht="13.5" thickBot="1">
      <c r="A116" s="421"/>
      <c r="B116" s="142" t="s">
        <v>17</v>
      </c>
      <c r="C116" s="170">
        <f t="shared" si="1"/>
        <v>330811</v>
      </c>
      <c r="D116" s="161">
        <v>0</v>
      </c>
      <c r="E116" s="158">
        <v>0</v>
      </c>
      <c r="F116" s="159">
        <v>0</v>
      </c>
      <c r="G116" s="158">
        <v>0</v>
      </c>
      <c r="H116" s="161">
        <v>0</v>
      </c>
      <c r="I116" s="158">
        <v>101383</v>
      </c>
      <c r="J116" s="161">
        <v>17538</v>
      </c>
      <c r="K116" s="158">
        <v>91509</v>
      </c>
      <c r="L116" s="160">
        <v>120381</v>
      </c>
      <c r="M116" s="133" t="s">
        <v>18</v>
      </c>
      <c r="N116" s="388"/>
    </row>
    <row r="117" spans="1:14" s="67" customFormat="1" ht="13.5" thickBot="1">
      <c r="A117" s="421"/>
      <c r="B117" s="142" t="s">
        <v>19</v>
      </c>
      <c r="C117" s="170">
        <f t="shared" si="1"/>
        <v>143822</v>
      </c>
      <c r="D117" s="161">
        <v>0</v>
      </c>
      <c r="E117" s="158">
        <v>0</v>
      </c>
      <c r="F117" s="159">
        <v>0</v>
      </c>
      <c r="G117" s="158">
        <v>0</v>
      </c>
      <c r="H117" s="161">
        <v>0</v>
      </c>
      <c r="I117" s="158">
        <v>47063</v>
      </c>
      <c r="J117" s="161">
        <v>5261</v>
      </c>
      <c r="K117" s="158">
        <v>42142</v>
      </c>
      <c r="L117" s="160">
        <v>49356</v>
      </c>
      <c r="M117" s="133" t="s">
        <v>299</v>
      </c>
      <c r="N117" s="389"/>
    </row>
    <row r="118" spans="1:14" s="67" customFormat="1" ht="13.5" thickBot="1">
      <c r="A118" s="401" t="s">
        <v>59</v>
      </c>
      <c r="B118" s="140" t="s">
        <v>14</v>
      </c>
      <c r="C118" s="165">
        <f t="shared" si="1"/>
        <v>23</v>
      </c>
      <c r="D118" s="166">
        <v>0</v>
      </c>
      <c r="E118" s="167">
        <v>0</v>
      </c>
      <c r="F118" s="168">
        <v>0</v>
      </c>
      <c r="G118" s="168">
        <v>0</v>
      </c>
      <c r="H118" s="168">
        <v>12</v>
      </c>
      <c r="I118" s="168">
        <v>0</v>
      </c>
      <c r="J118" s="168">
        <v>1</v>
      </c>
      <c r="K118" s="168">
        <v>8</v>
      </c>
      <c r="L118" s="168">
        <v>2</v>
      </c>
      <c r="M118" s="130" t="s">
        <v>15</v>
      </c>
      <c r="N118" s="391" t="s">
        <v>347</v>
      </c>
    </row>
    <row r="119" spans="1:14" s="67" customFormat="1" ht="13.5" thickBot="1">
      <c r="A119" s="418"/>
      <c r="B119" s="143" t="s">
        <v>17</v>
      </c>
      <c r="C119" s="169">
        <f t="shared" si="1"/>
        <v>692562</v>
      </c>
      <c r="D119" s="155">
        <v>0</v>
      </c>
      <c r="E119" s="156">
        <v>0</v>
      </c>
      <c r="F119" s="168">
        <v>0</v>
      </c>
      <c r="G119" s="168">
        <v>0</v>
      </c>
      <c r="H119" s="168">
        <v>315974</v>
      </c>
      <c r="I119" s="168">
        <v>0</v>
      </c>
      <c r="J119" s="168">
        <v>23194</v>
      </c>
      <c r="K119" s="168">
        <v>183467</v>
      </c>
      <c r="L119" s="168">
        <v>169927</v>
      </c>
      <c r="M119" s="130" t="s">
        <v>18</v>
      </c>
      <c r="N119" s="391"/>
    </row>
    <row r="120" spans="1:14" s="67" customFormat="1" ht="13.5" thickBot="1">
      <c r="A120" s="418"/>
      <c r="B120" s="143" t="s">
        <v>19</v>
      </c>
      <c r="C120" s="169">
        <f t="shared" si="1"/>
        <v>370689</v>
      </c>
      <c r="D120" s="155"/>
      <c r="E120" s="156">
        <v>0</v>
      </c>
      <c r="F120" s="168">
        <v>0</v>
      </c>
      <c r="G120" s="168">
        <v>0</v>
      </c>
      <c r="H120" s="168">
        <v>174944</v>
      </c>
      <c r="I120" s="168">
        <v>0</v>
      </c>
      <c r="J120" s="168">
        <v>12444</v>
      </c>
      <c r="K120" s="168">
        <v>68802</v>
      </c>
      <c r="L120" s="168">
        <v>114499</v>
      </c>
      <c r="M120" s="132" t="s">
        <v>299</v>
      </c>
      <c r="N120" s="392"/>
    </row>
    <row r="121" spans="1:14" s="67" customFormat="1" ht="13.5" thickBot="1">
      <c r="A121" s="421" t="s">
        <v>400</v>
      </c>
      <c r="B121" s="142" t="s">
        <v>14</v>
      </c>
      <c r="C121" s="170">
        <f t="shared" si="1"/>
        <v>19</v>
      </c>
      <c r="D121" s="159">
        <v>0</v>
      </c>
      <c r="E121" s="159">
        <v>0</v>
      </c>
      <c r="F121" s="159">
        <v>0</v>
      </c>
      <c r="G121" s="158">
        <v>0</v>
      </c>
      <c r="H121" s="160">
        <v>0</v>
      </c>
      <c r="I121" s="160">
        <v>0</v>
      </c>
      <c r="J121" s="160">
        <v>19</v>
      </c>
      <c r="K121" s="160">
        <v>0</v>
      </c>
      <c r="L121" s="160">
        <v>0</v>
      </c>
      <c r="M121" s="133" t="s">
        <v>15</v>
      </c>
      <c r="N121" s="387" t="s">
        <v>63</v>
      </c>
    </row>
    <row r="122" spans="1:14" s="67" customFormat="1" ht="13.5" thickBot="1">
      <c r="A122" s="421"/>
      <c r="B122" s="142" t="s">
        <v>17</v>
      </c>
      <c r="C122" s="170">
        <f t="shared" si="1"/>
        <v>186560</v>
      </c>
      <c r="D122" s="159">
        <v>0</v>
      </c>
      <c r="E122" s="159">
        <v>0</v>
      </c>
      <c r="F122" s="159">
        <v>0</v>
      </c>
      <c r="G122" s="158">
        <v>0</v>
      </c>
      <c r="H122" s="160">
        <v>0</v>
      </c>
      <c r="I122" s="160">
        <v>0</v>
      </c>
      <c r="J122" s="160">
        <v>186560</v>
      </c>
      <c r="K122" s="160">
        <v>0</v>
      </c>
      <c r="L122" s="160">
        <v>0</v>
      </c>
      <c r="M122" s="133" t="s">
        <v>18</v>
      </c>
      <c r="N122" s="388"/>
    </row>
    <row r="123" spans="1:14" s="67" customFormat="1" ht="13.5" thickBot="1">
      <c r="A123" s="421"/>
      <c r="B123" s="142" t="s">
        <v>19</v>
      </c>
      <c r="C123" s="170">
        <f t="shared" si="1"/>
        <v>81287</v>
      </c>
      <c r="D123" s="159">
        <v>0</v>
      </c>
      <c r="E123" s="159">
        <v>0</v>
      </c>
      <c r="F123" s="159">
        <v>0</v>
      </c>
      <c r="G123" s="158">
        <v>0</v>
      </c>
      <c r="H123" s="160">
        <v>0</v>
      </c>
      <c r="I123" s="160">
        <v>0</v>
      </c>
      <c r="J123" s="160">
        <v>81287</v>
      </c>
      <c r="K123" s="160">
        <v>0</v>
      </c>
      <c r="L123" s="160">
        <v>0</v>
      </c>
      <c r="M123" s="133" t="s">
        <v>299</v>
      </c>
      <c r="N123" s="389"/>
    </row>
    <row r="124" spans="1:14" s="67" customFormat="1" ht="13.5" thickBot="1">
      <c r="A124" s="401" t="s">
        <v>218</v>
      </c>
      <c r="B124" s="140" t="s">
        <v>14</v>
      </c>
      <c r="C124" s="165">
        <f t="shared" si="1"/>
        <v>1</v>
      </c>
      <c r="D124" s="166">
        <v>0</v>
      </c>
      <c r="E124" s="167">
        <v>0</v>
      </c>
      <c r="F124" s="166">
        <v>0</v>
      </c>
      <c r="G124" s="167">
        <v>0</v>
      </c>
      <c r="H124" s="168">
        <v>1</v>
      </c>
      <c r="I124" s="168">
        <v>0</v>
      </c>
      <c r="J124" s="168">
        <v>0</v>
      </c>
      <c r="K124" s="168">
        <v>0</v>
      </c>
      <c r="L124" s="168">
        <v>0</v>
      </c>
      <c r="M124" s="130" t="s">
        <v>15</v>
      </c>
      <c r="N124" s="391" t="s">
        <v>219</v>
      </c>
    </row>
    <row r="125" spans="1:14" s="67" customFormat="1" ht="13.5" thickBot="1">
      <c r="A125" s="418"/>
      <c r="B125" s="143" t="s">
        <v>17</v>
      </c>
      <c r="C125" s="169">
        <f t="shared" si="1"/>
        <v>35752</v>
      </c>
      <c r="D125" s="166">
        <v>0</v>
      </c>
      <c r="E125" s="167">
        <v>0</v>
      </c>
      <c r="F125" s="166">
        <v>0</v>
      </c>
      <c r="G125" s="156">
        <v>0</v>
      </c>
      <c r="H125" s="168">
        <v>35752</v>
      </c>
      <c r="I125" s="168">
        <v>0</v>
      </c>
      <c r="J125" s="168">
        <v>0</v>
      </c>
      <c r="K125" s="168">
        <v>0</v>
      </c>
      <c r="L125" s="168">
        <v>0</v>
      </c>
      <c r="M125" s="130" t="s">
        <v>18</v>
      </c>
      <c r="N125" s="391"/>
    </row>
    <row r="126" spans="1:14" s="67" customFormat="1" ht="13.5" thickBot="1">
      <c r="A126" s="418"/>
      <c r="B126" s="143" t="s">
        <v>19</v>
      </c>
      <c r="C126" s="169">
        <f t="shared" si="1"/>
        <v>21033</v>
      </c>
      <c r="D126" s="166">
        <v>0</v>
      </c>
      <c r="E126" s="167">
        <v>0</v>
      </c>
      <c r="F126" s="166">
        <v>0</v>
      </c>
      <c r="G126" s="156">
        <v>0</v>
      </c>
      <c r="H126" s="168">
        <v>21033</v>
      </c>
      <c r="I126" s="168">
        <v>0</v>
      </c>
      <c r="J126" s="168">
        <v>0</v>
      </c>
      <c r="K126" s="168">
        <v>0</v>
      </c>
      <c r="L126" s="168">
        <v>0</v>
      </c>
      <c r="M126" s="132" t="s">
        <v>299</v>
      </c>
      <c r="N126" s="392"/>
    </row>
    <row r="127" spans="1:14" s="67" customFormat="1" ht="13.5" thickBot="1">
      <c r="A127" s="332"/>
      <c r="B127" s="142" t="s">
        <v>14</v>
      </c>
      <c r="C127" s="170">
        <f t="shared" si="1"/>
        <v>1</v>
      </c>
      <c r="D127" s="158">
        <v>0</v>
      </c>
      <c r="E127" s="158">
        <v>0</v>
      </c>
      <c r="F127" s="159">
        <v>0</v>
      </c>
      <c r="G127" s="158">
        <v>0</v>
      </c>
      <c r="H127" s="159">
        <v>0</v>
      </c>
      <c r="I127" s="158">
        <v>0</v>
      </c>
      <c r="J127" s="159">
        <v>0</v>
      </c>
      <c r="K127" s="158">
        <v>1</v>
      </c>
      <c r="L127" s="160">
        <v>0</v>
      </c>
      <c r="M127" s="133" t="s">
        <v>15</v>
      </c>
      <c r="N127" s="387" t="s">
        <v>364</v>
      </c>
    </row>
    <row r="128" spans="1:14" s="67" customFormat="1" ht="13.5" thickBot="1">
      <c r="A128" s="332" t="s">
        <v>401</v>
      </c>
      <c r="B128" s="142" t="s">
        <v>17</v>
      </c>
      <c r="C128" s="170">
        <f t="shared" si="1"/>
        <v>15607</v>
      </c>
      <c r="D128" s="158">
        <v>0</v>
      </c>
      <c r="E128" s="158">
        <v>0</v>
      </c>
      <c r="F128" s="159">
        <v>0</v>
      </c>
      <c r="G128" s="158">
        <v>0</v>
      </c>
      <c r="H128" s="159">
        <v>0</v>
      </c>
      <c r="I128" s="158">
        <v>0</v>
      </c>
      <c r="J128" s="159">
        <v>0</v>
      </c>
      <c r="K128" s="158">
        <v>15607</v>
      </c>
      <c r="L128" s="160">
        <v>0</v>
      </c>
      <c r="M128" s="133" t="s">
        <v>18</v>
      </c>
      <c r="N128" s="388"/>
    </row>
    <row r="129" spans="1:14" s="67" customFormat="1" ht="13.5" thickBot="1">
      <c r="A129" s="332"/>
      <c r="B129" s="142" t="s">
        <v>19</v>
      </c>
      <c r="C129" s="170">
        <f t="shared" si="1"/>
        <v>4683</v>
      </c>
      <c r="D129" s="158">
        <v>0</v>
      </c>
      <c r="E129" s="158">
        <v>0</v>
      </c>
      <c r="F129" s="159">
        <v>0</v>
      </c>
      <c r="G129" s="158">
        <v>0</v>
      </c>
      <c r="H129" s="159">
        <v>0</v>
      </c>
      <c r="I129" s="158">
        <v>0</v>
      </c>
      <c r="J129" s="159">
        <v>0</v>
      </c>
      <c r="K129" s="158">
        <v>4683</v>
      </c>
      <c r="L129" s="160">
        <v>0</v>
      </c>
      <c r="M129" s="133" t="s">
        <v>299</v>
      </c>
      <c r="N129" s="389"/>
    </row>
    <row r="130" spans="1:14" s="67" customFormat="1" ht="13.5" thickBot="1">
      <c r="A130" s="401" t="s">
        <v>313</v>
      </c>
      <c r="B130" s="140" t="s">
        <v>14</v>
      </c>
      <c r="C130" s="165">
        <f t="shared" si="1"/>
        <v>9</v>
      </c>
      <c r="D130" s="166">
        <v>0</v>
      </c>
      <c r="E130" s="167">
        <v>0</v>
      </c>
      <c r="F130" s="168">
        <v>0</v>
      </c>
      <c r="G130" s="168">
        <v>0</v>
      </c>
      <c r="H130" s="168">
        <v>9</v>
      </c>
      <c r="I130" s="168">
        <v>0</v>
      </c>
      <c r="J130" s="168">
        <v>0</v>
      </c>
      <c r="K130" s="168">
        <v>0</v>
      </c>
      <c r="L130" s="168">
        <v>0</v>
      </c>
      <c r="M130" s="130" t="s">
        <v>15</v>
      </c>
      <c r="N130" s="391" t="s">
        <v>312</v>
      </c>
    </row>
    <row r="131" spans="1:14" s="67" customFormat="1" ht="13.5" thickBot="1">
      <c r="A131" s="418" t="s">
        <v>313</v>
      </c>
      <c r="B131" s="143" t="s">
        <v>17</v>
      </c>
      <c r="C131" s="169">
        <f t="shared" si="1"/>
        <v>357333</v>
      </c>
      <c r="D131" s="155">
        <v>0</v>
      </c>
      <c r="E131" s="156">
        <v>0</v>
      </c>
      <c r="F131" s="168">
        <v>0</v>
      </c>
      <c r="G131" s="168">
        <v>0</v>
      </c>
      <c r="H131" s="168">
        <v>357333</v>
      </c>
      <c r="I131" s="168">
        <v>0</v>
      </c>
      <c r="J131" s="168">
        <v>0</v>
      </c>
      <c r="K131" s="168">
        <v>0</v>
      </c>
      <c r="L131" s="168">
        <v>0</v>
      </c>
      <c r="M131" s="130" t="s">
        <v>18</v>
      </c>
      <c r="N131" s="391"/>
    </row>
    <row r="132" spans="1:14" s="67" customFormat="1" ht="13.5" thickBot="1">
      <c r="A132" s="418"/>
      <c r="B132" s="143" t="s">
        <v>19</v>
      </c>
      <c r="C132" s="169">
        <f t="shared" si="1"/>
        <v>225230</v>
      </c>
      <c r="D132" s="155"/>
      <c r="E132" s="156">
        <v>0</v>
      </c>
      <c r="F132" s="168">
        <v>0</v>
      </c>
      <c r="G132" s="168">
        <v>0</v>
      </c>
      <c r="H132" s="168">
        <v>225230</v>
      </c>
      <c r="I132" s="168">
        <v>0</v>
      </c>
      <c r="J132" s="168">
        <v>0</v>
      </c>
      <c r="K132" s="168">
        <v>0</v>
      </c>
      <c r="L132" s="168">
        <v>0</v>
      </c>
      <c r="M132" s="132" t="s">
        <v>299</v>
      </c>
      <c r="N132" s="392"/>
    </row>
    <row r="133" spans="1:14" s="67" customFormat="1" ht="13.5" thickBot="1">
      <c r="A133" s="421" t="s">
        <v>60</v>
      </c>
      <c r="B133" s="142" t="s">
        <v>14</v>
      </c>
      <c r="C133" s="170">
        <f t="shared" si="1"/>
        <v>400</v>
      </c>
      <c r="D133" s="159">
        <v>25</v>
      </c>
      <c r="E133" s="158">
        <v>0</v>
      </c>
      <c r="F133" s="159">
        <v>0</v>
      </c>
      <c r="G133" s="158">
        <v>0</v>
      </c>
      <c r="H133" s="159">
        <v>239</v>
      </c>
      <c r="I133" s="158">
        <v>0</v>
      </c>
      <c r="J133" s="159">
        <v>37</v>
      </c>
      <c r="K133" s="158">
        <v>46</v>
      </c>
      <c r="L133" s="160">
        <v>53</v>
      </c>
      <c r="M133" s="133" t="s">
        <v>15</v>
      </c>
      <c r="N133" s="387" t="s">
        <v>326</v>
      </c>
    </row>
    <row r="134" spans="1:14" s="67" customFormat="1" ht="13.5" thickBot="1">
      <c r="A134" s="421"/>
      <c r="B134" s="142" t="s">
        <v>17</v>
      </c>
      <c r="C134" s="170">
        <f t="shared" si="1"/>
        <v>16095013</v>
      </c>
      <c r="D134" s="161">
        <v>108467</v>
      </c>
      <c r="E134" s="158">
        <v>0</v>
      </c>
      <c r="F134" s="161">
        <v>0</v>
      </c>
      <c r="G134" s="158">
        <v>0</v>
      </c>
      <c r="H134" s="161">
        <v>10310904</v>
      </c>
      <c r="I134" s="158">
        <v>0</v>
      </c>
      <c r="J134" s="161">
        <v>228139</v>
      </c>
      <c r="K134" s="158">
        <v>2744166</v>
      </c>
      <c r="L134" s="160">
        <v>2703337</v>
      </c>
      <c r="M134" s="133" t="s">
        <v>18</v>
      </c>
      <c r="N134" s="388"/>
    </row>
    <row r="135" spans="1:14" s="67" customFormat="1">
      <c r="A135" s="402"/>
      <c r="B135" s="144" t="s">
        <v>19</v>
      </c>
      <c r="C135" s="188">
        <f t="shared" si="1"/>
        <v>9097656</v>
      </c>
      <c r="D135" s="282">
        <v>32445</v>
      </c>
      <c r="E135" s="163">
        <v>0</v>
      </c>
      <c r="F135" s="282">
        <v>0</v>
      </c>
      <c r="G135" s="163">
        <v>0</v>
      </c>
      <c r="H135" s="282">
        <v>5682140</v>
      </c>
      <c r="I135" s="163">
        <v>0</v>
      </c>
      <c r="J135" s="282">
        <v>124537</v>
      </c>
      <c r="K135" s="163">
        <v>1615418</v>
      </c>
      <c r="L135" s="164">
        <v>1643116</v>
      </c>
      <c r="M135" s="135" t="s">
        <v>299</v>
      </c>
      <c r="N135" s="388"/>
    </row>
    <row r="136" spans="1:14" s="67" customFormat="1" ht="13.5" customHeight="1" thickBot="1">
      <c r="A136" s="401" t="s">
        <v>411</v>
      </c>
      <c r="B136" s="140" t="s">
        <v>14</v>
      </c>
      <c r="C136" s="165">
        <f t="shared" si="1"/>
        <v>1</v>
      </c>
      <c r="D136" s="166">
        <v>1</v>
      </c>
      <c r="E136" s="167">
        <v>0</v>
      </c>
      <c r="F136" s="168">
        <v>0</v>
      </c>
      <c r="G136" s="168">
        <v>0</v>
      </c>
      <c r="H136" s="168">
        <v>0</v>
      </c>
      <c r="I136" s="168">
        <v>0</v>
      </c>
      <c r="J136" s="168">
        <v>0</v>
      </c>
      <c r="K136" s="168">
        <v>0</v>
      </c>
      <c r="L136" s="168">
        <v>0</v>
      </c>
      <c r="M136" s="130" t="s">
        <v>15</v>
      </c>
      <c r="N136" s="391" t="s">
        <v>64</v>
      </c>
    </row>
    <row r="137" spans="1:14" s="108" customFormat="1" ht="13.5" customHeight="1" thickBot="1">
      <c r="A137" s="418" t="s">
        <v>411</v>
      </c>
      <c r="B137" s="143" t="s">
        <v>17</v>
      </c>
      <c r="C137" s="169">
        <f t="shared" si="1"/>
        <v>2144</v>
      </c>
      <c r="D137" s="155">
        <v>2144</v>
      </c>
      <c r="E137" s="156">
        <v>0</v>
      </c>
      <c r="F137" s="168">
        <v>0</v>
      </c>
      <c r="G137" s="168">
        <v>0</v>
      </c>
      <c r="H137" s="168">
        <v>0</v>
      </c>
      <c r="I137" s="168">
        <v>0</v>
      </c>
      <c r="J137" s="168">
        <v>0</v>
      </c>
      <c r="K137" s="168">
        <v>0</v>
      </c>
      <c r="L137" s="168">
        <v>0</v>
      </c>
      <c r="M137" s="130" t="s">
        <v>18</v>
      </c>
      <c r="N137" s="391" t="s">
        <v>64</v>
      </c>
    </row>
    <row r="138" spans="1:14" s="108" customFormat="1" ht="13.5" customHeight="1" thickBot="1">
      <c r="A138" s="418"/>
      <c r="B138" s="143" t="s">
        <v>19</v>
      </c>
      <c r="C138" s="169">
        <f t="shared" si="1"/>
        <v>643</v>
      </c>
      <c r="D138" s="155">
        <v>643</v>
      </c>
      <c r="E138" s="156">
        <v>0</v>
      </c>
      <c r="F138" s="168">
        <v>0</v>
      </c>
      <c r="G138" s="168">
        <v>0</v>
      </c>
      <c r="H138" s="168">
        <v>0</v>
      </c>
      <c r="I138" s="168">
        <v>0</v>
      </c>
      <c r="J138" s="168">
        <v>0</v>
      </c>
      <c r="K138" s="168">
        <v>0</v>
      </c>
      <c r="L138" s="168">
        <v>0</v>
      </c>
      <c r="M138" s="132" t="s">
        <v>299</v>
      </c>
      <c r="N138" s="392"/>
    </row>
    <row r="139" spans="1:14" s="108" customFormat="1" ht="16.149999999999999" customHeight="1" thickBot="1">
      <c r="A139" s="421" t="s">
        <v>198</v>
      </c>
      <c r="B139" s="142" t="s">
        <v>14</v>
      </c>
      <c r="C139" s="170">
        <f t="shared" ref="C139:C144" si="2">SUM(D139:L139)</f>
        <v>2</v>
      </c>
      <c r="D139" s="159">
        <v>0</v>
      </c>
      <c r="E139" s="158">
        <v>0</v>
      </c>
      <c r="F139" s="159">
        <v>0</v>
      </c>
      <c r="G139" s="158">
        <v>0</v>
      </c>
      <c r="H139" s="159">
        <v>0</v>
      </c>
      <c r="I139" s="158">
        <v>0</v>
      </c>
      <c r="J139" s="159">
        <v>0</v>
      </c>
      <c r="K139" s="158">
        <v>0</v>
      </c>
      <c r="L139" s="160">
        <v>2</v>
      </c>
      <c r="M139" s="133" t="s">
        <v>15</v>
      </c>
      <c r="N139" s="387" t="s">
        <v>316</v>
      </c>
    </row>
    <row r="140" spans="1:14" s="64" customFormat="1" ht="16.149999999999999" customHeight="1" thickBot="1">
      <c r="A140" s="421"/>
      <c r="B140" s="142" t="s">
        <v>17</v>
      </c>
      <c r="C140" s="170">
        <f t="shared" si="2"/>
        <v>18460</v>
      </c>
      <c r="D140" s="161">
        <v>0</v>
      </c>
      <c r="E140" s="158">
        <v>0</v>
      </c>
      <c r="F140" s="161">
        <v>0</v>
      </c>
      <c r="G140" s="158">
        <v>0</v>
      </c>
      <c r="H140" s="161">
        <v>0</v>
      </c>
      <c r="I140" s="158">
        <v>0</v>
      </c>
      <c r="J140" s="161">
        <v>0</v>
      </c>
      <c r="K140" s="158">
        <v>0</v>
      </c>
      <c r="L140" s="160">
        <v>18460</v>
      </c>
      <c r="M140" s="133" t="s">
        <v>18</v>
      </c>
      <c r="N140" s="388"/>
    </row>
    <row r="141" spans="1:14" s="64" customFormat="1" ht="16.149999999999999" customHeight="1" thickBot="1">
      <c r="A141" s="421"/>
      <c r="B141" s="144" t="s">
        <v>19</v>
      </c>
      <c r="C141" s="188">
        <f t="shared" si="2"/>
        <v>10346</v>
      </c>
      <c r="D141" s="282">
        <v>0</v>
      </c>
      <c r="E141" s="163">
        <v>0</v>
      </c>
      <c r="F141" s="282">
        <v>0</v>
      </c>
      <c r="G141" s="163">
        <v>0</v>
      </c>
      <c r="H141" s="282">
        <v>0</v>
      </c>
      <c r="I141" s="163">
        <v>0</v>
      </c>
      <c r="J141" s="282">
        <v>0</v>
      </c>
      <c r="K141" s="163">
        <v>0</v>
      </c>
      <c r="L141" s="164">
        <v>10346</v>
      </c>
      <c r="M141" s="135" t="s">
        <v>299</v>
      </c>
      <c r="N141" s="388"/>
    </row>
    <row r="142" spans="1:14" s="64" customFormat="1" ht="16.149999999999999" customHeight="1" thickBot="1">
      <c r="A142" s="401" t="s">
        <v>318</v>
      </c>
      <c r="B142" s="140" t="s">
        <v>14</v>
      </c>
      <c r="C142" s="165">
        <f t="shared" si="2"/>
        <v>2</v>
      </c>
      <c r="D142" s="166">
        <v>2</v>
      </c>
      <c r="E142" s="167">
        <v>0</v>
      </c>
      <c r="F142" s="168">
        <v>0</v>
      </c>
      <c r="G142" s="168">
        <v>0</v>
      </c>
      <c r="H142" s="168">
        <v>0</v>
      </c>
      <c r="I142" s="168">
        <v>0</v>
      </c>
      <c r="J142" s="168">
        <v>0</v>
      </c>
      <c r="K142" s="168">
        <v>0</v>
      </c>
      <c r="L142" s="168">
        <v>0</v>
      </c>
      <c r="M142" s="130" t="s">
        <v>15</v>
      </c>
      <c r="N142" s="391" t="s">
        <v>365</v>
      </c>
    </row>
    <row r="143" spans="1:14" ht="13.5" customHeight="1" thickBot="1">
      <c r="A143" s="418"/>
      <c r="B143" s="143" t="s">
        <v>17</v>
      </c>
      <c r="C143" s="169">
        <f t="shared" si="2"/>
        <v>950</v>
      </c>
      <c r="D143" s="155">
        <v>950</v>
      </c>
      <c r="E143" s="156">
        <v>0</v>
      </c>
      <c r="F143" s="168">
        <v>0</v>
      </c>
      <c r="G143" s="168">
        <v>0</v>
      </c>
      <c r="H143" s="168">
        <v>0</v>
      </c>
      <c r="I143" s="168">
        <v>0</v>
      </c>
      <c r="J143" s="168">
        <v>0</v>
      </c>
      <c r="K143" s="168">
        <v>0</v>
      </c>
      <c r="L143" s="168">
        <v>0</v>
      </c>
      <c r="M143" s="130" t="s">
        <v>18</v>
      </c>
      <c r="N143" s="391" t="s">
        <v>365</v>
      </c>
    </row>
    <row r="144" spans="1:14" ht="13.5" customHeight="1" thickBot="1">
      <c r="A144" s="418"/>
      <c r="B144" s="143" t="s">
        <v>19</v>
      </c>
      <c r="C144" s="169">
        <f t="shared" si="2"/>
        <v>284</v>
      </c>
      <c r="D144" s="155">
        <v>284</v>
      </c>
      <c r="E144" s="156">
        <v>0</v>
      </c>
      <c r="F144" s="168">
        <v>0</v>
      </c>
      <c r="G144" s="168">
        <v>0</v>
      </c>
      <c r="H144" s="168">
        <v>0</v>
      </c>
      <c r="I144" s="168">
        <v>0</v>
      </c>
      <c r="J144" s="168">
        <v>0</v>
      </c>
      <c r="K144" s="168">
        <v>0</v>
      </c>
      <c r="L144" s="168">
        <v>0</v>
      </c>
      <c r="M144" s="132" t="s">
        <v>299</v>
      </c>
      <c r="N144" s="392"/>
    </row>
    <row r="145" spans="1:14" ht="13.5" thickBot="1">
      <c r="A145" s="402" t="s">
        <v>65</v>
      </c>
      <c r="B145" s="142" t="s">
        <v>14</v>
      </c>
      <c r="C145" s="170">
        <f t="shared" ref="C145:C150" si="3">SUM(D145:L145)</f>
        <v>119</v>
      </c>
      <c r="D145" s="159">
        <v>0</v>
      </c>
      <c r="E145" s="158">
        <v>0</v>
      </c>
      <c r="F145" s="159">
        <v>0</v>
      </c>
      <c r="G145" s="158">
        <v>0</v>
      </c>
      <c r="H145" s="159">
        <v>67</v>
      </c>
      <c r="I145" s="158">
        <v>2</v>
      </c>
      <c r="J145" s="159">
        <v>0</v>
      </c>
      <c r="K145" s="158">
        <v>20</v>
      </c>
      <c r="L145" s="160">
        <v>30</v>
      </c>
      <c r="M145" s="133" t="s">
        <v>15</v>
      </c>
      <c r="N145" s="387" t="s">
        <v>366</v>
      </c>
    </row>
    <row r="146" spans="1:14" ht="13.5" thickBot="1">
      <c r="A146" s="403"/>
      <c r="B146" s="142" t="s">
        <v>17</v>
      </c>
      <c r="C146" s="170">
        <f t="shared" si="3"/>
        <v>3965064</v>
      </c>
      <c r="D146" s="161">
        <v>0</v>
      </c>
      <c r="E146" s="158">
        <v>0</v>
      </c>
      <c r="F146" s="161">
        <v>0</v>
      </c>
      <c r="G146" s="158">
        <v>0</v>
      </c>
      <c r="H146" s="161">
        <v>2362065</v>
      </c>
      <c r="I146" s="158">
        <v>79812</v>
      </c>
      <c r="J146" s="161">
        <v>0</v>
      </c>
      <c r="K146" s="158">
        <v>549211</v>
      </c>
      <c r="L146" s="160">
        <v>973976</v>
      </c>
      <c r="M146" s="133" t="s">
        <v>18</v>
      </c>
      <c r="N146" s="388"/>
    </row>
    <row r="147" spans="1:14" ht="13.5" thickBot="1">
      <c r="A147" s="404"/>
      <c r="B147" s="144" t="s">
        <v>19</v>
      </c>
      <c r="C147" s="188">
        <f t="shared" si="3"/>
        <v>2222086</v>
      </c>
      <c r="D147" s="282">
        <v>0</v>
      </c>
      <c r="E147" s="163">
        <v>0</v>
      </c>
      <c r="F147" s="282">
        <v>0</v>
      </c>
      <c r="G147" s="163">
        <v>0</v>
      </c>
      <c r="H147" s="282">
        <v>1363021</v>
      </c>
      <c r="I147" s="163">
        <v>49008</v>
      </c>
      <c r="J147" s="282">
        <v>0</v>
      </c>
      <c r="K147" s="163">
        <v>284631</v>
      </c>
      <c r="L147" s="164">
        <v>525426</v>
      </c>
      <c r="M147" s="135" t="s">
        <v>299</v>
      </c>
      <c r="N147" s="388"/>
    </row>
    <row r="148" spans="1:14" ht="13.5" customHeight="1" thickBot="1">
      <c r="A148" s="401" t="s">
        <v>386</v>
      </c>
      <c r="B148" s="140" t="s">
        <v>14</v>
      </c>
      <c r="C148" s="165">
        <f t="shared" si="3"/>
        <v>2</v>
      </c>
      <c r="D148" s="166">
        <v>2</v>
      </c>
      <c r="E148" s="317">
        <v>0</v>
      </c>
      <c r="F148" s="317">
        <v>0</v>
      </c>
      <c r="G148" s="317">
        <v>0</v>
      </c>
      <c r="H148" s="317">
        <v>0</v>
      </c>
      <c r="I148" s="317">
        <v>0</v>
      </c>
      <c r="J148" s="317">
        <v>0</v>
      </c>
      <c r="K148" s="317">
        <v>0</v>
      </c>
      <c r="L148" s="317">
        <v>0</v>
      </c>
      <c r="M148" s="130" t="s">
        <v>15</v>
      </c>
      <c r="N148" s="391" t="s">
        <v>367</v>
      </c>
    </row>
    <row r="149" spans="1:14" ht="13.5" customHeight="1" thickBot="1">
      <c r="A149" s="418"/>
      <c r="B149" s="143" t="s">
        <v>17</v>
      </c>
      <c r="C149" s="169">
        <f t="shared" si="3"/>
        <v>8251</v>
      </c>
      <c r="D149" s="155">
        <v>8251</v>
      </c>
      <c r="E149" s="317">
        <v>0</v>
      </c>
      <c r="F149" s="317">
        <v>0</v>
      </c>
      <c r="G149" s="317">
        <v>0</v>
      </c>
      <c r="H149" s="317">
        <v>0</v>
      </c>
      <c r="I149" s="317">
        <v>0</v>
      </c>
      <c r="J149" s="317">
        <v>0</v>
      </c>
      <c r="K149" s="317">
        <v>0</v>
      </c>
      <c r="L149" s="317">
        <v>0</v>
      </c>
      <c r="M149" s="130" t="s">
        <v>18</v>
      </c>
      <c r="N149" s="391" t="s">
        <v>367</v>
      </c>
    </row>
    <row r="150" spans="1:14" ht="12.75" customHeight="1">
      <c r="A150" s="399"/>
      <c r="B150" s="143" t="s">
        <v>19</v>
      </c>
      <c r="C150" s="334">
        <f t="shared" si="3"/>
        <v>2474</v>
      </c>
      <c r="D150" s="179">
        <v>2474</v>
      </c>
      <c r="E150" s="317">
        <v>0</v>
      </c>
      <c r="F150" s="317">
        <v>0</v>
      </c>
      <c r="G150" s="317">
        <v>0</v>
      </c>
      <c r="H150" s="317">
        <v>0</v>
      </c>
      <c r="I150" s="317">
        <v>0</v>
      </c>
      <c r="J150" s="317">
        <v>0</v>
      </c>
      <c r="K150" s="317">
        <v>0</v>
      </c>
      <c r="L150" s="317">
        <v>0</v>
      </c>
      <c r="M150" s="130" t="s">
        <v>299</v>
      </c>
      <c r="N150" s="391"/>
    </row>
    <row r="151" spans="1:14" ht="13.5" thickBot="1">
      <c r="A151" s="419" t="s">
        <v>9</v>
      </c>
      <c r="B151" s="137" t="s">
        <v>14</v>
      </c>
      <c r="C151" s="320">
        <f t="shared" ref="C151:L153" si="4">C10+C13+C16+C19+C22+C25+C28+C31+C34+C37+C40+C43+C46+C49+C52+C55+C58+C61+C64+C67+C70+C73+C76+C79+C82+C85+C88+C91+C94+C97+C100+C103+C106+C109+C112+C115+C118+C121+C124+C127+C130+C133+C136+C139+C142+C145+C148</f>
        <v>1534</v>
      </c>
      <c r="D151" s="320">
        <f t="shared" si="4"/>
        <v>176</v>
      </c>
      <c r="E151" s="320">
        <f t="shared" si="4"/>
        <v>0</v>
      </c>
      <c r="F151" s="320">
        <f t="shared" si="4"/>
        <v>0</v>
      </c>
      <c r="G151" s="320">
        <f t="shared" si="4"/>
        <v>0</v>
      </c>
      <c r="H151" s="320">
        <f t="shared" si="4"/>
        <v>486</v>
      </c>
      <c r="I151" s="320">
        <f t="shared" si="4"/>
        <v>346</v>
      </c>
      <c r="J151" s="320">
        <f t="shared" si="4"/>
        <v>63</v>
      </c>
      <c r="K151" s="320">
        <f t="shared" si="4"/>
        <v>215</v>
      </c>
      <c r="L151" s="320">
        <f>L10+L13+L16+L19+L22+L25+L28+L31+L34+L37+L40+L43+L46+L49+L52+L55+L58+L61+L64+L67+L70+L73+L76+L79+L82+L85+L88+L91+L94+L97+L100+L103+L106+L109+L112+L115+L118+L121+L124+L127+L130+L133+L136+L139+L142+L145+L148</f>
        <v>248</v>
      </c>
      <c r="M151" s="320" t="s">
        <v>15</v>
      </c>
      <c r="N151" s="396" t="s">
        <v>2</v>
      </c>
    </row>
    <row r="152" spans="1:14" ht="13.5" thickBot="1">
      <c r="A152" s="418"/>
      <c r="B152" s="138" t="s">
        <v>17</v>
      </c>
      <c r="C152" s="130">
        <f t="shared" si="4"/>
        <v>42977836</v>
      </c>
      <c r="D152" s="130">
        <f t="shared" si="4"/>
        <v>603388</v>
      </c>
      <c r="E152" s="130">
        <f t="shared" si="4"/>
        <v>0</v>
      </c>
      <c r="F152" s="130">
        <f t="shared" si="4"/>
        <v>0</v>
      </c>
      <c r="G152" s="130">
        <f t="shared" si="4"/>
        <v>0</v>
      </c>
      <c r="H152" s="130">
        <f t="shared" si="4"/>
        <v>18433288</v>
      </c>
      <c r="I152" s="130">
        <f t="shared" si="4"/>
        <v>4572092</v>
      </c>
      <c r="J152" s="130">
        <f t="shared" si="4"/>
        <v>521554</v>
      </c>
      <c r="K152" s="130">
        <f t="shared" si="4"/>
        <v>8245946</v>
      </c>
      <c r="L152" s="130">
        <f t="shared" si="4"/>
        <v>10601568</v>
      </c>
      <c r="M152" s="130" t="s">
        <v>18</v>
      </c>
      <c r="N152" s="397"/>
    </row>
    <row r="153" spans="1:14">
      <c r="A153" s="420"/>
      <c r="B153" s="145" t="s">
        <v>19</v>
      </c>
      <c r="C153" s="136">
        <f t="shared" si="4"/>
        <v>23576227</v>
      </c>
      <c r="D153" s="136">
        <f t="shared" si="4"/>
        <v>190468</v>
      </c>
      <c r="E153" s="136">
        <f t="shared" si="4"/>
        <v>0</v>
      </c>
      <c r="F153" s="136">
        <f t="shared" si="4"/>
        <v>0</v>
      </c>
      <c r="G153" s="136">
        <f t="shared" si="4"/>
        <v>0</v>
      </c>
      <c r="H153" s="136">
        <f t="shared" si="4"/>
        <v>10359867</v>
      </c>
      <c r="I153" s="136">
        <f t="shared" si="4"/>
        <v>2261314</v>
      </c>
      <c r="J153" s="136">
        <f t="shared" si="4"/>
        <v>248539</v>
      </c>
      <c r="K153" s="136">
        <f t="shared" si="4"/>
        <v>4443117</v>
      </c>
      <c r="L153" s="136">
        <f t="shared" si="4"/>
        <v>6072922</v>
      </c>
      <c r="M153" s="136" t="s">
        <v>299</v>
      </c>
      <c r="N153" s="398"/>
    </row>
    <row r="154" spans="1:14" ht="13.5" thickBot="1">
      <c r="A154" s="352"/>
      <c r="C154"/>
    </row>
    <row r="155" spans="1:14">
      <c r="A155" s="353"/>
      <c r="C155"/>
    </row>
    <row r="156" spans="1:14">
      <c r="A156" s="354"/>
      <c r="C156"/>
    </row>
    <row r="157" spans="1:14">
      <c r="C157"/>
    </row>
    <row r="158" spans="1:14">
      <c r="C158"/>
    </row>
    <row r="159" spans="1:14">
      <c r="C159"/>
    </row>
    <row r="160" spans="1:14">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row r="179" spans="3:3">
      <c r="C179"/>
    </row>
    <row r="180" spans="3:3">
      <c r="C180"/>
    </row>
    <row r="181" spans="3:3">
      <c r="C181"/>
    </row>
    <row r="182" spans="3:3">
      <c r="C182"/>
    </row>
    <row r="183" spans="3:3">
      <c r="C183"/>
    </row>
    <row r="184" spans="3:3">
      <c r="C184"/>
    </row>
    <row r="185" spans="3:3">
      <c r="C185"/>
    </row>
    <row r="186" spans="3:3">
      <c r="C186"/>
    </row>
    <row r="187" spans="3:3">
      <c r="C187"/>
    </row>
    <row r="188" spans="3:3">
      <c r="C188"/>
    </row>
    <row r="189" spans="3:3">
      <c r="C189"/>
    </row>
    <row r="190" spans="3:3">
      <c r="C190"/>
    </row>
    <row r="191" spans="3:3">
      <c r="C191"/>
    </row>
    <row r="192" spans="3:3">
      <c r="C192"/>
    </row>
    <row r="193" spans="3:3">
      <c r="C193"/>
    </row>
    <row r="194" spans="3:3">
      <c r="C194"/>
    </row>
    <row r="195" spans="3:3">
      <c r="C195"/>
    </row>
    <row r="196" spans="3:3">
      <c r="C196"/>
    </row>
    <row r="197" spans="3:3">
      <c r="C197"/>
    </row>
    <row r="198" spans="3:3">
      <c r="C198"/>
    </row>
    <row r="199" spans="3:3">
      <c r="C199"/>
    </row>
    <row r="200" spans="3:3">
      <c r="C200"/>
    </row>
    <row r="201" spans="3:3">
      <c r="C201"/>
    </row>
    <row r="202" spans="3:3">
      <c r="C202"/>
    </row>
    <row r="203" spans="3:3">
      <c r="C203"/>
    </row>
    <row r="204" spans="3:3">
      <c r="C204"/>
    </row>
    <row r="205" spans="3:3">
      <c r="C205"/>
    </row>
    <row r="206" spans="3:3">
      <c r="C206"/>
    </row>
    <row r="207" spans="3:3">
      <c r="C207"/>
    </row>
    <row r="208" spans="3:3">
      <c r="C208"/>
    </row>
    <row r="209" spans="3:3">
      <c r="C209"/>
    </row>
    <row r="210" spans="3:3">
      <c r="C210"/>
    </row>
    <row r="211" spans="3:3">
      <c r="C211"/>
    </row>
    <row r="212" spans="3:3">
      <c r="C212"/>
    </row>
    <row r="213" spans="3:3">
      <c r="C213"/>
    </row>
    <row r="214" spans="3:3">
      <c r="C214"/>
    </row>
    <row r="215" spans="3:3">
      <c r="C215"/>
    </row>
    <row r="216" spans="3:3">
      <c r="C216"/>
    </row>
    <row r="217" spans="3:3">
      <c r="C217"/>
    </row>
    <row r="218" spans="3:3">
      <c r="C218"/>
    </row>
    <row r="219" spans="3:3">
      <c r="C219"/>
    </row>
    <row r="220" spans="3:3">
      <c r="C220"/>
    </row>
    <row r="221" spans="3:3">
      <c r="C221"/>
    </row>
    <row r="222" spans="3:3">
      <c r="C222"/>
    </row>
    <row r="223" spans="3:3">
      <c r="C223"/>
    </row>
    <row r="224" spans="3:3">
      <c r="C224"/>
    </row>
    <row r="225" spans="3:3">
      <c r="C225"/>
    </row>
    <row r="226" spans="3:3">
      <c r="C226"/>
    </row>
    <row r="227" spans="3:3">
      <c r="C227"/>
    </row>
    <row r="228" spans="3:3">
      <c r="C228"/>
    </row>
    <row r="229" spans="3:3">
      <c r="C229"/>
    </row>
    <row r="230" spans="3:3">
      <c r="C230"/>
    </row>
    <row r="231" spans="3:3">
      <c r="C231"/>
    </row>
    <row r="232" spans="3:3">
      <c r="C232"/>
    </row>
    <row r="233" spans="3:3">
      <c r="C233"/>
    </row>
    <row r="234" spans="3:3">
      <c r="C234"/>
    </row>
    <row r="235" spans="3:3">
      <c r="C235"/>
    </row>
    <row r="236" spans="3:3">
      <c r="C236"/>
    </row>
    <row r="237" spans="3:3">
      <c r="C237"/>
    </row>
    <row r="238" spans="3:3">
      <c r="C238"/>
    </row>
    <row r="239" spans="3:3">
      <c r="C239"/>
    </row>
    <row r="240" spans="3:3">
      <c r="C240"/>
    </row>
    <row r="241" spans="3:3">
      <c r="C241"/>
    </row>
    <row r="242" spans="3:3">
      <c r="C242"/>
    </row>
    <row r="243" spans="3:3">
      <c r="C243"/>
    </row>
    <row r="244" spans="3:3">
      <c r="C244"/>
    </row>
    <row r="245" spans="3:3">
      <c r="C245"/>
    </row>
    <row r="246" spans="3:3">
      <c r="C246"/>
    </row>
    <row r="247" spans="3:3">
      <c r="C247"/>
    </row>
    <row r="248" spans="3:3">
      <c r="C248"/>
    </row>
    <row r="249" spans="3:3">
      <c r="C249"/>
    </row>
    <row r="250" spans="3:3">
      <c r="C250"/>
    </row>
    <row r="251" spans="3:3">
      <c r="C251"/>
    </row>
    <row r="252" spans="3:3">
      <c r="C252"/>
    </row>
    <row r="253" spans="3:3">
      <c r="C253"/>
    </row>
    <row r="254" spans="3:3">
      <c r="C254"/>
    </row>
    <row r="255" spans="3:3">
      <c r="C255"/>
    </row>
    <row r="256" spans="3:3">
      <c r="C256"/>
    </row>
    <row r="257" spans="3:3">
      <c r="C257"/>
    </row>
    <row r="258" spans="3:3">
      <c r="C258"/>
    </row>
    <row r="259" spans="3:3">
      <c r="C259"/>
    </row>
    <row r="260" spans="3:3">
      <c r="C260"/>
    </row>
    <row r="261" spans="3:3">
      <c r="C261"/>
    </row>
    <row r="262" spans="3:3">
      <c r="C262"/>
    </row>
    <row r="263" spans="3:3">
      <c r="C263"/>
    </row>
    <row r="264" spans="3:3">
      <c r="C264"/>
    </row>
    <row r="265" spans="3:3">
      <c r="C265"/>
    </row>
    <row r="266" spans="3:3">
      <c r="C266"/>
    </row>
    <row r="267" spans="3:3">
      <c r="C267"/>
    </row>
    <row r="268" spans="3:3">
      <c r="C268"/>
    </row>
    <row r="269" spans="3:3">
      <c r="C269"/>
    </row>
    <row r="270" spans="3:3">
      <c r="C270"/>
    </row>
    <row r="271" spans="3:3">
      <c r="C271"/>
    </row>
    <row r="272" spans="3:3">
      <c r="C272"/>
    </row>
    <row r="273" spans="3:3">
      <c r="C273"/>
    </row>
    <row r="274" spans="3:3">
      <c r="C274"/>
    </row>
    <row r="275" spans="3:3">
      <c r="C275"/>
    </row>
    <row r="276" spans="3:3">
      <c r="C276"/>
    </row>
    <row r="277" spans="3:3">
      <c r="C277"/>
    </row>
    <row r="278" spans="3:3">
      <c r="C278"/>
    </row>
    <row r="279" spans="3:3">
      <c r="C279"/>
    </row>
    <row r="280" spans="3:3">
      <c r="C280"/>
    </row>
    <row r="281" spans="3:3">
      <c r="C281"/>
    </row>
  </sheetData>
  <mergeCells count="105">
    <mergeCell ref="A1:N1"/>
    <mergeCell ref="A2:N2"/>
    <mergeCell ref="A3:N3"/>
    <mergeCell ref="A4:N4"/>
    <mergeCell ref="A5:N5"/>
    <mergeCell ref="A7:A9"/>
    <mergeCell ref="B7:B9"/>
    <mergeCell ref="C7:L7"/>
    <mergeCell ref="M7:M9"/>
    <mergeCell ref="N7:N9"/>
    <mergeCell ref="A19:A21"/>
    <mergeCell ref="N19:N21"/>
    <mergeCell ref="A22:A24"/>
    <mergeCell ref="N22:N24"/>
    <mergeCell ref="A25:A27"/>
    <mergeCell ref="N25:N27"/>
    <mergeCell ref="A10:A12"/>
    <mergeCell ref="N10:N12"/>
    <mergeCell ref="A13:A15"/>
    <mergeCell ref="N13:N15"/>
    <mergeCell ref="A16:A18"/>
    <mergeCell ref="N16:N18"/>
    <mergeCell ref="A37:A39"/>
    <mergeCell ref="N37:N39"/>
    <mergeCell ref="A40:A42"/>
    <mergeCell ref="N40:N42"/>
    <mergeCell ref="A43:A45"/>
    <mergeCell ref="N43:N45"/>
    <mergeCell ref="A28:A30"/>
    <mergeCell ref="N28:N30"/>
    <mergeCell ref="A31:A33"/>
    <mergeCell ref="N31:N33"/>
    <mergeCell ref="A34:A36"/>
    <mergeCell ref="N34:N36"/>
    <mergeCell ref="A55:A57"/>
    <mergeCell ref="N55:N57"/>
    <mergeCell ref="A58:A60"/>
    <mergeCell ref="N58:N60"/>
    <mergeCell ref="A61:A63"/>
    <mergeCell ref="N61:N63"/>
    <mergeCell ref="A46:A48"/>
    <mergeCell ref="N46:N48"/>
    <mergeCell ref="A49:A51"/>
    <mergeCell ref="N49:N51"/>
    <mergeCell ref="A52:A54"/>
    <mergeCell ref="N52:N54"/>
    <mergeCell ref="A73:A75"/>
    <mergeCell ref="N73:N75"/>
    <mergeCell ref="A76:A78"/>
    <mergeCell ref="N76:N78"/>
    <mergeCell ref="A79:A81"/>
    <mergeCell ref="N79:N81"/>
    <mergeCell ref="A64:A66"/>
    <mergeCell ref="N64:N66"/>
    <mergeCell ref="A67:A69"/>
    <mergeCell ref="N67:N69"/>
    <mergeCell ref="A70:A72"/>
    <mergeCell ref="N70:N72"/>
    <mergeCell ref="A91:A93"/>
    <mergeCell ref="N91:N93"/>
    <mergeCell ref="A94:A96"/>
    <mergeCell ref="N94:N96"/>
    <mergeCell ref="A97:A99"/>
    <mergeCell ref="N97:N99"/>
    <mergeCell ref="A82:A84"/>
    <mergeCell ref="N82:N84"/>
    <mergeCell ref="A85:A87"/>
    <mergeCell ref="N85:N87"/>
    <mergeCell ref="A88:A90"/>
    <mergeCell ref="N88:N90"/>
    <mergeCell ref="A109:A111"/>
    <mergeCell ref="N109:N111"/>
    <mergeCell ref="A112:A114"/>
    <mergeCell ref="N112:N114"/>
    <mergeCell ref="A115:A117"/>
    <mergeCell ref="N115:N117"/>
    <mergeCell ref="A100:A102"/>
    <mergeCell ref="N100:N102"/>
    <mergeCell ref="A103:A105"/>
    <mergeCell ref="N103:N105"/>
    <mergeCell ref="A106:A108"/>
    <mergeCell ref="N106:N108"/>
    <mergeCell ref="N127:N129"/>
    <mergeCell ref="A130:A132"/>
    <mergeCell ref="N130:N132"/>
    <mergeCell ref="A133:A135"/>
    <mergeCell ref="N133:N135"/>
    <mergeCell ref="A136:A138"/>
    <mergeCell ref="N136:N138"/>
    <mergeCell ref="A118:A120"/>
    <mergeCell ref="N118:N120"/>
    <mergeCell ref="A121:A123"/>
    <mergeCell ref="N121:N123"/>
    <mergeCell ref="A124:A126"/>
    <mergeCell ref="N124:N126"/>
    <mergeCell ref="A148:A150"/>
    <mergeCell ref="N148:N150"/>
    <mergeCell ref="A151:A153"/>
    <mergeCell ref="N151:N153"/>
    <mergeCell ref="A139:A141"/>
    <mergeCell ref="N139:N141"/>
    <mergeCell ref="A142:A144"/>
    <mergeCell ref="N142:N144"/>
    <mergeCell ref="A145:A147"/>
    <mergeCell ref="N145:N147"/>
  </mergeCells>
  <printOptions horizontalCentered="1"/>
  <pageMargins left="0" right="0" top="0.39370078740157483" bottom="0" header="0.31496062992125984" footer="0.31496062992125984"/>
  <pageSetup paperSize="9" scale="75" orientation="landscape" r:id="rId1"/>
  <rowBreaks count="2" manualBreakCount="2">
    <brk id="51" max="13" man="1"/>
    <brk id="93"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N159"/>
  <sheetViews>
    <sheetView view="pageBreakPreview" zoomScaleNormal="100" zoomScaleSheetLayoutView="100" workbookViewId="0">
      <selection activeCell="Q27" sqref="Q27"/>
    </sheetView>
  </sheetViews>
  <sheetFormatPr defaultRowHeight="12.75"/>
  <cols>
    <col min="1" max="1" width="25.7109375" customWidth="1"/>
    <col min="2" max="2" width="12.7109375" customWidth="1"/>
    <col min="3" max="3" width="11.7109375" style="64" customWidth="1"/>
    <col min="4" max="13" width="11.7109375" customWidth="1"/>
    <col min="14" max="14" width="25.7109375" customWidth="1"/>
    <col min="15" max="15" width="16" customWidth="1"/>
    <col min="16" max="16" width="1.28515625" customWidth="1"/>
  </cols>
  <sheetData>
    <row r="1" spans="1:14" s="28" customFormat="1" ht="10.5" customHeight="1">
      <c r="A1" s="424"/>
      <c r="B1" s="424"/>
      <c r="C1" s="424"/>
      <c r="D1" s="424"/>
      <c r="E1" s="424"/>
      <c r="F1" s="424"/>
      <c r="G1" s="424"/>
      <c r="H1" s="424"/>
      <c r="I1" s="424"/>
      <c r="J1" s="424"/>
      <c r="K1" s="424"/>
      <c r="L1" s="424"/>
      <c r="M1" s="424"/>
      <c r="N1" s="424"/>
    </row>
    <row r="2" spans="1:14" s="64" customFormat="1" ht="18">
      <c r="A2" s="407" t="s">
        <v>0</v>
      </c>
      <c r="B2" s="407"/>
      <c r="C2" s="407"/>
      <c r="D2" s="407"/>
      <c r="E2" s="407"/>
      <c r="F2" s="407"/>
      <c r="G2" s="407"/>
      <c r="H2" s="407"/>
      <c r="I2" s="407"/>
      <c r="J2" s="407"/>
      <c r="K2" s="407"/>
      <c r="L2" s="407"/>
      <c r="M2" s="407"/>
      <c r="N2" s="407"/>
    </row>
    <row r="3" spans="1:14" s="64" customFormat="1" ht="15.75" customHeight="1">
      <c r="A3" s="408" t="s">
        <v>178</v>
      </c>
      <c r="B3" s="408"/>
      <c r="C3" s="408"/>
      <c r="D3" s="408"/>
      <c r="E3" s="408"/>
      <c r="F3" s="408"/>
      <c r="G3" s="408"/>
      <c r="H3" s="408"/>
      <c r="I3" s="408"/>
      <c r="J3" s="408"/>
      <c r="K3" s="408"/>
      <c r="L3" s="408"/>
      <c r="M3" s="408"/>
      <c r="N3" s="408"/>
    </row>
    <row r="4" spans="1:14" s="64" customFormat="1" ht="15.75">
      <c r="A4" s="409">
        <v>2022</v>
      </c>
      <c r="B4" s="409"/>
      <c r="C4" s="409"/>
      <c r="D4" s="409"/>
      <c r="E4" s="409"/>
      <c r="F4" s="409"/>
      <c r="G4" s="409"/>
      <c r="H4" s="409"/>
      <c r="I4" s="409"/>
      <c r="J4" s="409"/>
      <c r="K4" s="409"/>
      <c r="L4" s="409"/>
      <c r="M4" s="409"/>
      <c r="N4" s="409"/>
    </row>
    <row r="5" spans="1:14" s="64" customFormat="1" ht="15.75" customHeight="1">
      <c r="A5" s="410" t="s">
        <v>126</v>
      </c>
      <c r="B5" s="410"/>
      <c r="C5" s="410"/>
      <c r="D5" s="410"/>
      <c r="E5" s="410"/>
      <c r="F5" s="410"/>
      <c r="G5" s="410"/>
      <c r="H5" s="410"/>
      <c r="I5" s="410"/>
      <c r="J5" s="410"/>
      <c r="K5" s="410"/>
      <c r="L5" s="410"/>
      <c r="M5" s="410"/>
      <c r="N5" s="410"/>
    </row>
    <row r="6" spans="1:14" s="64" customFormat="1" ht="15.75">
      <c r="A6" s="1" t="s">
        <v>73</v>
      </c>
      <c r="B6" s="65"/>
      <c r="C6" s="65"/>
      <c r="D6" s="65"/>
      <c r="E6" s="65"/>
      <c r="F6" s="65"/>
      <c r="G6" s="65"/>
      <c r="H6" s="65"/>
      <c r="I6" s="65"/>
      <c r="J6" s="65"/>
      <c r="K6" s="65"/>
      <c r="L6" s="31"/>
      <c r="M6" s="65"/>
      <c r="N6" s="30" t="s">
        <v>125</v>
      </c>
    </row>
    <row r="7" spans="1:14" s="64" customFormat="1" ht="23.25" customHeight="1">
      <c r="A7" s="411" t="s">
        <v>117</v>
      </c>
      <c r="B7" s="411" t="s">
        <v>118</v>
      </c>
      <c r="C7" s="414" t="s">
        <v>120</v>
      </c>
      <c r="D7" s="414"/>
      <c r="E7" s="414"/>
      <c r="F7" s="414"/>
      <c r="G7" s="414"/>
      <c r="H7" s="414"/>
      <c r="I7" s="414"/>
      <c r="J7" s="414"/>
      <c r="K7" s="414"/>
      <c r="L7" s="414"/>
      <c r="M7" s="415" t="s">
        <v>119</v>
      </c>
      <c r="N7" s="415" t="s">
        <v>8</v>
      </c>
    </row>
    <row r="8" spans="1:14" s="66" customFormat="1" ht="15">
      <c r="A8" s="412"/>
      <c r="B8" s="412"/>
      <c r="C8" s="75" t="s">
        <v>2</v>
      </c>
      <c r="D8" s="75" t="s">
        <v>3</v>
      </c>
      <c r="E8" s="75" t="s">
        <v>78</v>
      </c>
      <c r="F8" s="75" t="s">
        <v>77</v>
      </c>
      <c r="G8" s="75" t="s">
        <v>4</v>
      </c>
      <c r="H8" s="75" t="s">
        <v>76</v>
      </c>
      <c r="I8" s="75" t="s">
        <v>5</v>
      </c>
      <c r="J8" s="75" t="s">
        <v>75</v>
      </c>
      <c r="K8" s="75" t="s">
        <v>6</v>
      </c>
      <c r="L8" s="75" t="s">
        <v>7</v>
      </c>
      <c r="M8" s="416"/>
      <c r="N8" s="416"/>
    </row>
    <row r="9" spans="1:14" s="66" customFormat="1" ht="24.75" customHeight="1">
      <c r="A9" s="413"/>
      <c r="B9" s="413"/>
      <c r="C9" s="99" t="s">
        <v>9</v>
      </c>
      <c r="D9" s="76" t="s">
        <v>209</v>
      </c>
      <c r="E9" s="76" t="s">
        <v>208</v>
      </c>
      <c r="F9" s="76" t="s">
        <v>207</v>
      </c>
      <c r="G9" s="76" t="s">
        <v>10</v>
      </c>
      <c r="H9" s="76" t="s">
        <v>205</v>
      </c>
      <c r="I9" s="76" t="s">
        <v>204</v>
      </c>
      <c r="J9" s="76" t="s">
        <v>210</v>
      </c>
      <c r="K9" s="76" t="s">
        <v>11</v>
      </c>
      <c r="L9" s="76" t="s">
        <v>12</v>
      </c>
      <c r="M9" s="417"/>
      <c r="N9" s="417"/>
    </row>
    <row r="10" spans="1:14" s="67" customFormat="1" ht="13.5" thickBot="1">
      <c r="A10" s="401" t="s">
        <v>13</v>
      </c>
      <c r="B10" s="187" t="s">
        <v>14</v>
      </c>
      <c r="C10" s="177">
        <f>SUM(D10:L10)</f>
        <v>0</v>
      </c>
      <c r="D10" s="154">
        <v>0</v>
      </c>
      <c r="E10" s="153">
        <v>0</v>
      </c>
      <c r="F10" s="154">
        <v>0</v>
      </c>
      <c r="G10" s="153">
        <v>0</v>
      </c>
      <c r="H10" s="154">
        <v>0</v>
      </c>
      <c r="I10" s="153">
        <v>0</v>
      </c>
      <c r="J10" s="154">
        <v>0</v>
      </c>
      <c r="K10" s="153">
        <v>0</v>
      </c>
      <c r="L10" s="154">
        <v>0</v>
      </c>
      <c r="M10" s="184" t="s">
        <v>15</v>
      </c>
      <c r="N10" s="392" t="s">
        <v>16</v>
      </c>
    </row>
    <row r="11" spans="1:14" s="67" customFormat="1" ht="13.5" thickBot="1">
      <c r="A11" s="418"/>
      <c r="B11" s="147" t="s">
        <v>17</v>
      </c>
      <c r="C11" s="171">
        <f t="shared" ref="C11:C42" si="0">SUM(D11:L11)</f>
        <v>0</v>
      </c>
      <c r="D11" s="157">
        <v>0</v>
      </c>
      <c r="E11" s="156">
        <v>0</v>
      </c>
      <c r="F11" s="157">
        <v>0</v>
      </c>
      <c r="G11" s="156">
        <v>0</v>
      </c>
      <c r="H11" s="157">
        <v>0</v>
      </c>
      <c r="I11" s="156">
        <v>0</v>
      </c>
      <c r="J11" s="157">
        <v>0</v>
      </c>
      <c r="K11" s="156">
        <v>0</v>
      </c>
      <c r="L11" s="157">
        <v>0</v>
      </c>
      <c r="M11" s="184" t="s">
        <v>18</v>
      </c>
      <c r="N11" s="426"/>
    </row>
    <row r="12" spans="1:14" s="67" customFormat="1" ht="13.5" thickBot="1">
      <c r="A12" s="418"/>
      <c r="B12" s="147" t="s">
        <v>19</v>
      </c>
      <c r="C12" s="171">
        <f t="shared" si="0"/>
        <v>0</v>
      </c>
      <c r="D12" s="157">
        <v>0</v>
      </c>
      <c r="E12" s="156">
        <v>0</v>
      </c>
      <c r="F12" s="157">
        <v>0</v>
      </c>
      <c r="G12" s="156">
        <v>0</v>
      </c>
      <c r="H12" s="157">
        <v>0</v>
      </c>
      <c r="I12" s="156">
        <v>0</v>
      </c>
      <c r="J12" s="157">
        <v>0</v>
      </c>
      <c r="K12" s="156">
        <v>0</v>
      </c>
      <c r="L12" s="157">
        <v>0</v>
      </c>
      <c r="M12" s="184" t="s">
        <v>299</v>
      </c>
      <c r="N12" s="426"/>
    </row>
    <row r="13" spans="1:14" s="67" customFormat="1" ht="13.5" thickBot="1">
      <c r="A13" s="421" t="s">
        <v>30</v>
      </c>
      <c r="B13" s="186" t="s">
        <v>14</v>
      </c>
      <c r="C13" s="170">
        <f t="shared" si="0"/>
        <v>2</v>
      </c>
      <c r="D13" s="159">
        <v>0</v>
      </c>
      <c r="E13" s="158">
        <v>0</v>
      </c>
      <c r="F13" s="159">
        <v>0</v>
      </c>
      <c r="G13" s="158">
        <v>0</v>
      </c>
      <c r="H13" s="159">
        <v>0</v>
      </c>
      <c r="I13" s="158">
        <v>0</v>
      </c>
      <c r="J13" s="159">
        <v>0</v>
      </c>
      <c r="K13" s="158">
        <v>0</v>
      </c>
      <c r="L13" s="160">
        <v>2</v>
      </c>
      <c r="M13" s="185" t="s">
        <v>15</v>
      </c>
      <c r="N13" s="425" t="s">
        <v>31</v>
      </c>
    </row>
    <row r="14" spans="1:14" s="67" customFormat="1" ht="13.5" thickBot="1">
      <c r="A14" s="421"/>
      <c r="B14" s="186" t="s">
        <v>17</v>
      </c>
      <c r="C14" s="170">
        <f t="shared" si="0"/>
        <v>316924</v>
      </c>
      <c r="D14" s="161">
        <v>0</v>
      </c>
      <c r="E14" s="158">
        <v>0</v>
      </c>
      <c r="F14" s="161">
        <v>0</v>
      </c>
      <c r="G14" s="158">
        <v>0</v>
      </c>
      <c r="H14" s="161">
        <v>0</v>
      </c>
      <c r="I14" s="158">
        <v>0</v>
      </c>
      <c r="J14" s="161">
        <v>0</v>
      </c>
      <c r="K14" s="158">
        <v>0</v>
      </c>
      <c r="L14" s="160">
        <v>316924</v>
      </c>
      <c r="M14" s="185" t="s">
        <v>18</v>
      </c>
      <c r="N14" s="425"/>
    </row>
    <row r="15" spans="1:14" s="67" customFormat="1" ht="13.5" thickBot="1">
      <c r="A15" s="421"/>
      <c r="B15" s="186" t="s">
        <v>19</v>
      </c>
      <c r="C15" s="170">
        <f t="shared" si="0"/>
        <v>209911</v>
      </c>
      <c r="D15" s="161">
        <v>0</v>
      </c>
      <c r="E15" s="158">
        <v>0</v>
      </c>
      <c r="F15" s="161">
        <v>0</v>
      </c>
      <c r="G15" s="158">
        <v>0</v>
      </c>
      <c r="H15" s="161">
        <v>0</v>
      </c>
      <c r="I15" s="158">
        <v>0</v>
      </c>
      <c r="J15" s="161">
        <v>0</v>
      </c>
      <c r="K15" s="158">
        <v>0</v>
      </c>
      <c r="L15" s="160">
        <v>209911</v>
      </c>
      <c r="M15" s="185" t="s">
        <v>299</v>
      </c>
      <c r="N15" s="425"/>
    </row>
    <row r="16" spans="1:14" s="67" customFormat="1" ht="13.5" thickBot="1">
      <c r="A16" s="418" t="s">
        <v>32</v>
      </c>
      <c r="B16" s="146" t="s">
        <v>14</v>
      </c>
      <c r="C16" s="171">
        <f t="shared" si="0"/>
        <v>1</v>
      </c>
      <c r="D16" s="162">
        <v>0</v>
      </c>
      <c r="E16" s="156">
        <v>0</v>
      </c>
      <c r="F16" s="162">
        <v>0</v>
      </c>
      <c r="G16" s="156">
        <v>0</v>
      </c>
      <c r="H16" s="162">
        <v>0</v>
      </c>
      <c r="I16" s="156">
        <v>0</v>
      </c>
      <c r="J16" s="162">
        <v>0</v>
      </c>
      <c r="K16" s="156">
        <v>0</v>
      </c>
      <c r="L16" s="157">
        <v>1</v>
      </c>
      <c r="M16" s="184" t="s">
        <v>15</v>
      </c>
      <c r="N16" s="426" t="s">
        <v>33</v>
      </c>
    </row>
    <row r="17" spans="1:14" s="67" customFormat="1" ht="13.5" thickBot="1">
      <c r="A17" s="418"/>
      <c r="B17" s="147" t="s">
        <v>17</v>
      </c>
      <c r="C17" s="171">
        <f t="shared" si="0"/>
        <v>84855</v>
      </c>
      <c r="D17" s="155">
        <v>0</v>
      </c>
      <c r="E17" s="156">
        <v>0</v>
      </c>
      <c r="F17" s="155">
        <v>0</v>
      </c>
      <c r="G17" s="156">
        <v>0</v>
      </c>
      <c r="H17" s="155">
        <v>0</v>
      </c>
      <c r="I17" s="156">
        <v>0</v>
      </c>
      <c r="J17" s="155">
        <v>0</v>
      </c>
      <c r="K17" s="156">
        <v>0</v>
      </c>
      <c r="L17" s="157">
        <v>84855</v>
      </c>
      <c r="M17" s="184" t="s">
        <v>18</v>
      </c>
      <c r="N17" s="426"/>
    </row>
    <row r="18" spans="1:14" s="67" customFormat="1" ht="13.5" thickBot="1">
      <c r="A18" s="418"/>
      <c r="B18" s="147" t="s">
        <v>19</v>
      </c>
      <c r="C18" s="171">
        <f t="shared" si="0"/>
        <v>52153</v>
      </c>
      <c r="D18" s="155">
        <v>0</v>
      </c>
      <c r="E18" s="156">
        <v>0</v>
      </c>
      <c r="F18" s="155">
        <v>0</v>
      </c>
      <c r="G18" s="156">
        <v>0</v>
      </c>
      <c r="H18" s="155">
        <v>0</v>
      </c>
      <c r="I18" s="156">
        <v>0</v>
      </c>
      <c r="J18" s="155">
        <v>0</v>
      </c>
      <c r="K18" s="156">
        <v>0</v>
      </c>
      <c r="L18" s="157">
        <v>52153</v>
      </c>
      <c r="M18" s="184" t="s">
        <v>299</v>
      </c>
      <c r="N18" s="426"/>
    </row>
    <row r="19" spans="1:14" s="67" customFormat="1" ht="13.5" thickBot="1">
      <c r="A19" s="421" t="s">
        <v>69</v>
      </c>
      <c r="B19" s="142" t="s">
        <v>14</v>
      </c>
      <c r="C19" s="170">
        <f t="shared" si="0"/>
        <v>1</v>
      </c>
      <c r="D19" s="159">
        <v>0</v>
      </c>
      <c r="E19" s="158">
        <v>0</v>
      </c>
      <c r="F19" s="159">
        <v>0</v>
      </c>
      <c r="G19" s="158">
        <v>0</v>
      </c>
      <c r="H19" s="159">
        <v>0</v>
      </c>
      <c r="I19" s="158">
        <v>0</v>
      </c>
      <c r="J19" s="159">
        <v>0</v>
      </c>
      <c r="K19" s="158">
        <v>0</v>
      </c>
      <c r="L19" s="160">
        <v>1</v>
      </c>
      <c r="M19" s="185" t="s">
        <v>15</v>
      </c>
      <c r="N19" s="425" t="s">
        <v>356</v>
      </c>
    </row>
    <row r="20" spans="1:14" s="67" customFormat="1" ht="13.5" thickBot="1">
      <c r="A20" s="421"/>
      <c r="B20" s="142" t="s">
        <v>17</v>
      </c>
      <c r="C20" s="170">
        <f t="shared" si="0"/>
        <v>162412</v>
      </c>
      <c r="D20" s="161">
        <v>0</v>
      </c>
      <c r="E20" s="158">
        <v>0</v>
      </c>
      <c r="F20" s="161">
        <v>0</v>
      </c>
      <c r="G20" s="158">
        <v>0</v>
      </c>
      <c r="H20" s="161">
        <v>0</v>
      </c>
      <c r="I20" s="158">
        <v>0</v>
      </c>
      <c r="J20" s="161">
        <v>0</v>
      </c>
      <c r="K20" s="158">
        <v>0</v>
      </c>
      <c r="L20" s="160">
        <v>162412</v>
      </c>
      <c r="M20" s="185" t="s">
        <v>18</v>
      </c>
      <c r="N20" s="425"/>
    </row>
    <row r="21" spans="1:14" s="67" customFormat="1" ht="13.5" thickBot="1">
      <c r="A21" s="421"/>
      <c r="B21" s="142" t="s">
        <v>19</v>
      </c>
      <c r="C21" s="170">
        <f t="shared" si="0"/>
        <v>112240</v>
      </c>
      <c r="D21" s="161">
        <v>0</v>
      </c>
      <c r="E21" s="158">
        <v>0</v>
      </c>
      <c r="F21" s="161">
        <v>0</v>
      </c>
      <c r="G21" s="158">
        <v>0</v>
      </c>
      <c r="H21" s="161">
        <v>0</v>
      </c>
      <c r="I21" s="158">
        <v>0</v>
      </c>
      <c r="J21" s="161">
        <v>0</v>
      </c>
      <c r="K21" s="158">
        <v>0</v>
      </c>
      <c r="L21" s="160">
        <v>112240</v>
      </c>
      <c r="M21" s="185" t="s">
        <v>299</v>
      </c>
      <c r="N21" s="425"/>
    </row>
    <row r="22" spans="1:14" s="67" customFormat="1" ht="13.5" thickBot="1">
      <c r="A22" s="418" t="s">
        <v>42</v>
      </c>
      <c r="B22" s="146" t="s">
        <v>14</v>
      </c>
      <c r="C22" s="171">
        <f t="shared" si="0"/>
        <v>6</v>
      </c>
      <c r="D22" s="162">
        <v>0</v>
      </c>
      <c r="E22" s="156">
        <v>0</v>
      </c>
      <c r="F22" s="162">
        <v>0</v>
      </c>
      <c r="G22" s="156">
        <v>0</v>
      </c>
      <c r="H22" s="162">
        <v>0</v>
      </c>
      <c r="I22" s="156">
        <v>0</v>
      </c>
      <c r="J22" s="162">
        <v>0</v>
      </c>
      <c r="K22" s="156">
        <v>0</v>
      </c>
      <c r="L22" s="157">
        <v>6</v>
      </c>
      <c r="M22" s="184" t="s">
        <v>15</v>
      </c>
      <c r="N22" s="426" t="s">
        <v>43</v>
      </c>
    </row>
    <row r="23" spans="1:14" s="67" customFormat="1" ht="13.5" thickBot="1">
      <c r="A23" s="418"/>
      <c r="B23" s="147" t="s">
        <v>17</v>
      </c>
      <c r="C23" s="171">
        <f t="shared" si="0"/>
        <v>953165</v>
      </c>
      <c r="D23" s="155">
        <v>0</v>
      </c>
      <c r="E23" s="156">
        <v>0</v>
      </c>
      <c r="F23" s="155">
        <v>0</v>
      </c>
      <c r="G23" s="156">
        <v>0</v>
      </c>
      <c r="H23" s="155">
        <v>0</v>
      </c>
      <c r="I23" s="156">
        <v>0</v>
      </c>
      <c r="J23" s="155">
        <v>0</v>
      </c>
      <c r="K23" s="156">
        <v>0</v>
      </c>
      <c r="L23" s="157">
        <v>953165</v>
      </c>
      <c r="M23" s="184" t="s">
        <v>18</v>
      </c>
      <c r="N23" s="426"/>
    </row>
    <row r="24" spans="1:14" s="67" customFormat="1" ht="13.5" thickBot="1">
      <c r="A24" s="418"/>
      <c r="B24" s="147" t="s">
        <v>19</v>
      </c>
      <c r="C24" s="171">
        <f t="shared" si="0"/>
        <v>626251</v>
      </c>
      <c r="D24" s="155">
        <v>0</v>
      </c>
      <c r="E24" s="156">
        <v>0</v>
      </c>
      <c r="F24" s="155">
        <v>0</v>
      </c>
      <c r="G24" s="156">
        <v>0</v>
      </c>
      <c r="H24" s="155">
        <v>0</v>
      </c>
      <c r="I24" s="156">
        <v>0</v>
      </c>
      <c r="J24" s="155">
        <v>0</v>
      </c>
      <c r="K24" s="156">
        <v>0</v>
      </c>
      <c r="L24" s="157">
        <v>626251</v>
      </c>
      <c r="M24" s="184" t="s">
        <v>299</v>
      </c>
      <c r="N24" s="426"/>
    </row>
    <row r="25" spans="1:14" s="67" customFormat="1" ht="13.5" thickBot="1">
      <c r="A25" s="421" t="s">
        <v>44</v>
      </c>
      <c r="B25" s="142" t="s">
        <v>14</v>
      </c>
      <c r="C25" s="170">
        <f t="shared" si="0"/>
        <v>17</v>
      </c>
      <c r="D25" s="159">
        <v>0</v>
      </c>
      <c r="E25" s="158">
        <v>0</v>
      </c>
      <c r="F25" s="159">
        <v>0</v>
      </c>
      <c r="G25" s="158">
        <v>0</v>
      </c>
      <c r="H25" s="159">
        <v>0</v>
      </c>
      <c r="I25" s="158">
        <v>0</v>
      </c>
      <c r="J25" s="159">
        <v>0</v>
      </c>
      <c r="K25" s="158">
        <v>0</v>
      </c>
      <c r="L25" s="160">
        <v>17</v>
      </c>
      <c r="M25" s="185" t="s">
        <v>15</v>
      </c>
      <c r="N25" s="425" t="s">
        <v>45</v>
      </c>
    </row>
    <row r="26" spans="1:14" s="67" customFormat="1" ht="13.5" thickBot="1">
      <c r="A26" s="421"/>
      <c r="B26" s="142" t="s">
        <v>17</v>
      </c>
      <c r="C26" s="170">
        <f t="shared" si="0"/>
        <v>2728707</v>
      </c>
      <c r="D26" s="161">
        <v>0</v>
      </c>
      <c r="E26" s="158">
        <v>0</v>
      </c>
      <c r="F26" s="161">
        <v>0</v>
      </c>
      <c r="G26" s="158">
        <v>0</v>
      </c>
      <c r="H26" s="161">
        <v>0</v>
      </c>
      <c r="I26" s="158">
        <v>0</v>
      </c>
      <c r="J26" s="161">
        <v>0</v>
      </c>
      <c r="K26" s="158">
        <v>0</v>
      </c>
      <c r="L26" s="160">
        <v>2728707</v>
      </c>
      <c r="M26" s="185" t="s">
        <v>18</v>
      </c>
      <c r="N26" s="425"/>
    </row>
    <row r="27" spans="1:14" s="67" customFormat="1" ht="13.5" thickBot="1">
      <c r="A27" s="421"/>
      <c r="B27" s="142" t="s">
        <v>19</v>
      </c>
      <c r="C27" s="170">
        <f t="shared" si="0"/>
        <v>1739716</v>
      </c>
      <c r="D27" s="161">
        <v>0</v>
      </c>
      <c r="E27" s="158">
        <v>0</v>
      </c>
      <c r="F27" s="161">
        <v>0</v>
      </c>
      <c r="G27" s="158">
        <v>0</v>
      </c>
      <c r="H27" s="161">
        <v>0</v>
      </c>
      <c r="I27" s="158">
        <v>0</v>
      </c>
      <c r="J27" s="161">
        <v>0</v>
      </c>
      <c r="K27" s="158">
        <v>0</v>
      </c>
      <c r="L27" s="160">
        <v>1739716</v>
      </c>
      <c r="M27" s="185" t="s">
        <v>299</v>
      </c>
      <c r="N27" s="425"/>
    </row>
    <row r="28" spans="1:14" s="67" customFormat="1" ht="13.5" thickBot="1">
      <c r="A28" s="418" t="s">
        <v>46</v>
      </c>
      <c r="B28" s="146" t="s">
        <v>14</v>
      </c>
      <c r="C28" s="171">
        <f t="shared" si="0"/>
        <v>20</v>
      </c>
      <c r="D28" s="162">
        <v>0</v>
      </c>
      <c r="E28" s="156">
        <v>0</v>
      </c>
      <c r="F28" s="162">
        <v>0</v>
      </c>
      <c r="G28" s="156">
        <v>0</v>
      </c>
      <c r="H28" s="162">
        <v>0</v>
      </c>
      <c r="I28" s="156">
        <v>0</v>
      </c>
      <c r="J28" s="162">
        <v>0</v>
      </c>
      <c r="K28" s="156">
        <v>0</v>
      </c>
      <c r="L28" s="157">
        <v>20</v>
      </c>
      <c r="M28" s="184" t="s">
        <v>15</v>
      </c>
      <c r="N28" s="426" t="s">
        <v>368</v>
      </c>
    </row>
    <row r="29" spans="1:14" s="67" customFormat="1" ht="13.5" thickBot="1">
      <c r="A29" s="418"/>
      <c r="B29" s="147" t="s">
        <v>17</v>
      </c>
      <c r="C29" s="171">
        <f t="shared" si="0"/>
        <v>3122658</v>
      </c>
      <c r="D29" s="162">
        <v>0</v>
      </c>
      <c r="E29" s="156">
        <v>0</v>
      </c>
      <c r="F29" s="162">
        <v>0</v>
      </c>
      <c r="G29" s="156">
        <v>0</v>
      </c>
      <c r="H29" s="162">
        <v>0</v>
      </c>
      <c r="I29" s="156">
        <v>0</v>
      </c>
      <c r="J29" s="162">
        <v>0</v>
      </c>
      <c r="K29" s="156">
        <v>0</v>
      </c>
      <c r="L29" s="157">
        <v>3122658</v>
      </c>
      <c r="M29" s="184" t="s">
        <v>18</v>
      </c>
      <c r="N29" s="426"/>
    </row>
    <row r="30" spans="1:14" s="67" customFormat="1" ht="13.5" thickBot="1">
      <c r="A30" s="418"/>
      <c r="B30" s="147" t="s">
        <v>19</v>
      </c>
      <c r="C30" s="171">
        <f t="shared" si="0"/>
        <v>2052347</v>
      </c>
      <c r="D30" s="162">
        <v>0</v>
      </c>
      <c r="E30" s="156">
        <v>0</v>
      </c>
      <c r="F30" s="162">
        <v>0</v>
      </c>
      <c r="G30" s="156">
        <v>0</v>
      </c>
      <c r="H30" s="162">
        <v>0</v>
      </c>
      <c r="I30" s="156">
        <v>0</v>
      </c>
      <c r="J30" s="162">
        <v>0</v>
      </c>
      <c r="K30" s="156">
        <v>0</v>
      </c>
      <c r="L30" s="157">
        <v>2052347</v>
      </c>
      <c r="M30" s="184" t="s">
        <v>299</v>
      </c>
      <c r="N30" s="426"/>
    </row>
    <row r="31" spans="1:14" s="67" customFormat="1" ht="13.5" thickBot="1">
      <c r="A31" s="421" t="s">
        <v>54</v>
      </c>
      <c r="B31" s="142" t="s">
        <v>14</v>
      </c>
      <c r="C31" s="170">
        <f t="shared" si="0"/>
        <v>2</v>
      </c>
      <c r="D31" s="159">
        <v>0</v>
      </c>
      <c r="E31" s="158">
        <v>0</v>
      </c>
      <c r="F31" s="159">
        <v>0</v>
      </c>
      <c r="G31" s="158">
        <v>0</v>
      </c>
      <c r="H31" s="159">
        <v>0</v>
      </c>
      <c r="I31" s="158">
        <v>0</v>
      </c>
      <c r="J31" s="159">
        <v>0</v>
      </c>
      <c r="K31" s="158">
        <v>0</v>
      </c>
      <c r="L31" s="160">
        <v>2</v>
      </c>
      <c r="M31" s="185" t="s">
        <v>15</v>
      </c>
      <c r="N31" s="425" t="s">
        <v>55</v>
      </c>
    </row>
    <row r="32" spans="1:14" s="67" customFormat="1" ht="13.5" thickBot="1">
      <c r="A32" s="421"/>
      <c r="B32" s="142" t="s">
        <v>17</v>
      </c>
      <c r="C32" s="170">
        <f t="shared" si="0"/>
        <v>167116</v>
      </c>
      <c r="D32" s="159">
        <v>0</v>
      </c>
      <c r="E32" s="158">
        <v>0</v>
      </c>
      <c r="F32" s="159">
        <v>0</v>
      </c>
      <c r="G32" s="158">
        <v>0</v>
      </c>
      <c r="H32" s="159">
        <v>0</v>
      </c>
      <c r="I32" s="158">
        <v>0</v>
      </c>
      <c r="J32" s="159">
        <v>0</v>
      </c>
      <c r="K32" s="158">
        <v>0</v>
      </c>
      <c r="L32" s="160">
        <v>167116</v>
      </c>
      <c r="M32" s="185" t="s">
        <v>18</v>
      </c>
      <c r="N32" s="425"/>
    </row>
    <row r="33" spans="1:14" s="67" customFormat="1" ht="13.5" thickBot="1">
      <c r="A33" s="421"/>
      <c r="B33" s="142" t="s">
        <v>19</v>
      </c>
      <c r="C33" s="170">
        <f t="shared" si="0"/>
        <v>102197</v>
      </c>
      <c r="D33" s="159">
        <v>0</v>
      </c>
      <c r="E33" s="158">
        <v>0</v>
      </c>
      <c r="F33" s="159">
        <v>0</v>
      </c>
      <c r="G33" s="158">
        <v>0</v>
      </c>
      <c r="H33" s="159">
        <v>0</v>
      </c>
      <c r="I33" s="158">
        <v>0</v>
      </c>
      <c r="J33" s="159">
        <v>0</v>
      </c>
      <c r="K33" s="158">
        <v>0</v>
      </c>
      <c r="L33" s="160">
        <v>102197</v>
      </c>
      <c r="M33" s="185" t="s">
        <v>299</v>
      </c>
      <c r="N33" s="425"/>
    </row>
    <row r="34" spans="1:14" s="67" customFormat="1" ht="13.5" thickBot="1">
      <c r="A34" s="418" t="s">
        <v>72</v>
      </c>
      <c r="B34" s="146" t="s">
        <v>14</v>
      </c>
      <c r="C34" s="171">
        <f t="shared" si="0"/>
        <v>1</v>
      </c>
      <c r="D34" s="162">
        <v>0</v>
      </c>
      <c r="E34" s="156">
        <v>0</v>
      </c>
      <c r="F34" s="162">
        <v>0</v>
      </c>
      <c r="G34" s="156">
        <v>0</v>
      </c>
      <c r="H34" s="162">
        <v>0</v>
      </c>
      <c r="I34" s="156">
        <v>0</v>
      </c>
      <c r="J34" s="162">
        <v>0</v>
      </c>
      <c r="K34" s="156">
        <v>0</v>
      </c>
      <c r="L34" s="157">
        <v>1</v>
      </c>
      <c r="M34" s="184" t="s">
        <v>15</v>
      </c>
      <c r="N34" s="426" t="s">
        <v>360</v>
      </c>
    </row>
    <row r="35" spans="1:14" s="67" customFormat="1" ht="13.5" thickBot="1">
      <c r="A35" s="418"/>
      <c r="B35" s="147" t="s">
        <v>17</v>
      </c>
      <c r="C35" s="171">
        <f t="shared" si="0"/>
        <v>159027</v>
      </c>
      <c r="D35" s="162">
        <v>0</v>
      </c>
      <c r="E35" s="156">
        <v>0</v>
      </c>
      <c r="F35" s="162">
        <v>0</v>
      </c>
      <c r="G35" s="156">
        <v>0</v>
      </c>
      <c r="H35" s="162">
        <v>0</v>
      </c>
      <c r="I35" s="156">
        <v>0</v>
      </c>
      <c r="J35" s="162">
        <v>0</v>
      </c>
      <c r="K35" s="156">
        <v>0</v>
      </c>
      <c r="L35" s="157">
        <v>159027</v>
      </c>
      <c r="M35" s="184" t="s">
        <v>18</v>
      </c>
      <c r="N35" s="426"/>
    </row>
    <row r="36" spans="1:14" s="67" customFormat="1" ht="13.5" thickBot="1">
      <c r="A36" s="418"/>
      <c r="B36" s="147" t="s">
        <v>19</v>
      </c>
      <c r="C36" s="171">
        <f t="shared" si="0"/>
        <v>108339</v>
      </c>
      <c r="D36" s="162">
        <v>0</v>
      </c>
      <c r="E36" s="156">
        <v>0</v>
      </c>
      <c r="F36" s="162">
        <v>0</v>
      </c>
      <c r="G36" s="156">
        <v>0</v>
      </c>
      <c r="H36" s="162">
        <v>0</v>
      </c>
      <c r="I36" s="156">
        <v>0</v>
      </c>
      <c r="J36" s="162">
        <v>0</v>
      </c>
      <c r="K36" s="156">
        <v>0</v>
      </c>
      <c r="L36" s="157">
        <v>108339</v>
      </c>
      <c r="M36" s="184" t="s">
        <v>299</v>
      </c>
      <c r="N36" s="426"/>
    </row>
    <row r="37" spans="1:14" s="67" customFormat="1" ht="13.5" thickBot="1">
      <c r="A37" s="421" t="s">
        <v>60</v>
      </c>
      <c r="B37" s="142" t="s">
        <v>14</v>
      </c>
      <c r="C37" s="170">
        <f t="shared" si="0"/>
        <v>20</v>
      </c>
      <c r="D37" s="159">
        <v>0</v>
      </c>
      <c r="E37" s="158">
        <v>0</v>
      </c>
      <c r="F37" s="159">
        <v>0</v>
      </c>
      <c r="G37" s="158">
        <v>0</v>
      </c>
      <c r="H37" s="159">
        <v>0</v>
      </c>
      <c r="I37" s="158">
        <v>0</v>
      </c>
      <c r="J37" s="159">
        <v>0</v>
      </c>
      <c r="K37" s="158">
        <v>0</v>
      </c>
      <c r="L37" s="160">
        <v>20</v>
      </c>
      <c r="M37" s="185" t="s">
        <v>15</v>
      </c>
      <c r="N37" s="425" t="s">
        <v>326</v>
      </c>
    </row>
    <row r="38" spans="1:14" s="67" customFormat="1" ht="13.5" thickBot="1">
      <c r="A38" s="421"/>
      <c r="B38" s="142" t="s">
        <v>17</v>
      </c>
      <c r="C38" s="170">
        <f t="shared" si="0"/>
        <v>3206773</v>
      </c>
      <c r="D38" s="159">
        <v>0</v>
      </c>
      <c r="E38" s="158">
        <v>0</v>
      </c>
      <c r="F38" s="159">
        <v>0</v>
      </c>
      <c r="G38" s="158">
        <v>0</v>
      </c>
      <c r="H38" s="159">
        <v>0</v>
      </c>
      <c r="I38" s="158">
        <v>0</v>
      </c>
      <c r="J38" s="159">
        <v>0</v>
      </c>
      <c r="K38" s="158">
        <v>0</v>
      </c>
      <c r="L38" s="160">
        <v>3206773</v>
      </c>
      <c r="M38" s="185" t="s">
        <v>18</v>
      </c>
      <c r="N38" s="425"/>
    </row>
    <row r="39" spans="1:14" s="67" customFormat="1" ht="13.5" thickBot="1">
      <c r="A39" s="421"/>
      <c r="B39" s="142" t="s">
        <v>19</v>
      </c>
      <c r="C39" s="170">
        <f t="shared" si="0"/>
        <v>2078579</v>
      </c>
      <c r="D39" s="159">
        <v>0</v>
      </c>
      <c r="E39" s="158">
        <v>0</v>
      </c>
      <c r="F39" s="159">
        <v>0</v>
      </c>
      <c r="G39" s="158">
        <v>0</v>
      </c>
      <c r="H39" s="159">
        <v>0</v>
      </c>
      <c r="I39" s="158">
        <v>0</v>
      </c>
      <c r="J39" s="159">
        <v>0</v>
      </c>
      <c r="K39" s="158">
        <v>0</v>
      </c>
      <c r="L39" s="160">
        <v>2078579</v>
      </c>
      <c r="M39" s="185" t="s">
        <v>299</v>
      </c>
      <c r="N39" s="425"/>
    </row>
    <row r="40" spans="1:14" s="67" customFormat="1" ht="13.5" thickBot="1">
      <c r="A40" s="418" t="s">
        <v>65</v>
      </c>
      <c r="B40" s="146" t="s">
        <v>14</v>
      </c>
      <c r="C40" s="171">
        <f t="shared" si="0"/>
        <v>7</v>
      </c>
      <c r="D40" s="162">
        <v>0</v>
      </c>
      <c r="E40" s="156">
        <v>0</v>
      </c>
      <c r="F40" s="162">
        <v>0</v>
      </c>
      <c r="G40" s="156">
        <v>0</v>
      </c>
      <c r="H40" s="162">
        <v>0</v>
      </c>
      <c r="I40" s="156">
        <v>0</v>
      </c>
      <c r="J40" s="162">
        <v>0</v>
      </c>
      <c r="K40" s="156">
        <v>0</v>
      </c>
      <c r="L40" s="157">
        <v>7</v>
      </c>
      <c r="M40" s="184" t="s">
        <v>15</v>
      </c>
      <c r="N40" s="426" t="s">
        <v>351</v>
      </c>
    </row>
    <row r="41" spans="1:14" s="67" customFormat="1" ht="13.5" thickBot="1">
      <c r="A41" s="418"/>
      <c r="B41" s="147" t="s">
        <v>17</v>
      </c>
      <c r="C41" s="171">
        <f t="shared" si="0"/>
        <v>1120657</v>
      </c>
      <c r="D41" s="162">
        <v>0</v>
      </c>
      <c r="E41" s="156">
        <v>0</v>
      </c>
      <c r="F41" s="162">
        <v>0</v>
      </c>
      <c r="G41" s="156">
        <v>0</v>
      </c>
      <c r="H41" s="162">
        <v>0</v>
      </c>
      <c r="I41" s="156">
        <v>0</v>
      </c>
      <c r="J41" s="162">
        <v>0</v>
      </c>
      <c r="K41" s="156">
        <v>0</v>
      </c>
      <c r="L41" s="157">
        <v>1120657</v>
      </c>
      <c r="M41" s="184" t="s">
        <v>18</v>
      </c>
      <c r="N41" s="426"/>
    </row>
    <row r="42" spans="1:14" s="67" customFormat="1">
      <c r="A42" s="399"/>
      <c r="B42" s="147" t="s">
        <v>19</v>
      </c>
      <c r="C42" s="178">
        <f t="shared" si="0"/>
        <v>744232</v>
      </c>
      <c r="D42" s="335">
        <v>0</v>
      </c>
      <c r="E42" s="321">
        <v>0</v>
      </c>
      <c r="F42" s="335">
        <v>0</v>
      </c>
      <c r="G42" s="321">
        <v>0</v>
      </c>
      <c r="H42" s="335">
        <v>0</v>
      </c>
      <c r="I42" s="321">
        <v>0</v>
      </c>
      <c r="J42" s="335">
        <v>0</v>
      </c>
      <c r="K42" s="321">
        <v>0</v>
      </c>
      <c r="L42" s="180">
        <v>744232</v>
      </c>
      <c r="M42" s="184" t="s">
        <v>299</v>
      </c>
      <c r="N42" s="390"/>
    </row>
    <row r="43" spans="1:14" ht="13.5" thickBot="1">
      <c r="A43" s="393" t="s">
        <v>9</v>
      </c>
      <c r="B43" s="137" t="s">
        <v>14</v>
      </c>
      <c r="C43" s="190">
        <f t="shared" ref="C43:K43" si="1">C10+C13+C16+C19+C22+C25+C28+C31+C34+C37+C40</f>
        <v>77</v>
      </c>
      <c r="D43" s="190">
        <f t="shared" si="1"/>
        <v>0</v>
      </c>
      <c r="E43" s="190">
        <f t="shared" si="1"/>
        <v>0</v>
      </c>
      <c r="F43" s="190">
        <f t="shared" si="1"/>
        <v>0</v>
      </c>
      <c r="G43" s="190">
        <f t="shared" si="1"/>
        <v>0</v>
      </c>
      <c r="H43" s="190">
        <f t="shared" si="1"/>
        <v>0</v>
      </c>
      <c r="I43" s="190">
        <f t="shared" si="1"/>
        <v>0</v>
      </c>
      <c r="J43" s="190">
        <f t="shared" si="1"/>
        <v>0</v>
      </c>
      <c r="K43" s="190">
        <f t="shared" si="1"/>
        <v>0</v>
      </c>
      <c r="L43" s="190">
        <f>L10+L13+L16+L19+L22+L25+L28+L31+L34+L37+L40</f>
        <v>77</v>
      </c>
      <c r="M43" s="129" t="s">
        <v>15</v>
      </c>
      <c r="N43" s="396" t="s">
        <v>2</v>
      </c>
    </row>
    <row r="44" spans="1:14" ht="13.5" thickBot="1">
      <c r="A44" s="394"/>
      <c r="B44" s="138" t="s">
        <v>17</v>
      </c>
      <c r="C44" s="191">
        <f>C11+C14+C17+C20+C23+C29+C32+C35+C38+C41+C26</f>
        <v>12022294</v>
      </c>
      <c r="D44" s="191">
        <f t="shared" ref="D44:K44" si="2">D11+D14+D17+D20+D23+D29+D32+D35+D38+D41+D26</f>
        <v>0</v>
      </c>
      <c r="E44" s="191">
        <f t="shared" si="2"/>
        <v>0</v>
      </c>
      <c r="F44" s="191">
        <f t="shared" si="2"/>
        <v>0</v>
      </c>
      <c r="G44" s="191">
        <f t="shared" si="2"/>
        <v>0</v>
      </c>
      <c r="H44" s="191">
        <f t="shared" si="2"/>
        <v>0</v>
      </c>
      <c r="I44" s="191">
        <f t="shared" si="2"/>
        <v>0</v>
      </c>
      <c r="J44" s="191">
        <f t="shared" si="2"/>
        <v>0</v>
      </c>
      <c r="K44" s="191">
        <f t="shared" si="2"/>
        <v>0</v>
      </c>
      <c r="L44" s="191">
        <f>L11+L14+L17+L20+L23+L29+L32+L35+L38+L41+L26</f>
        <v>12022294</v>
      </c>
      <c r="M44" s="130" t="s">
        <v>18</v>
      </c>
      <c r="N44" s="397"/>
    </row>
    <row r="45" spans="1:14">
      <c r="A45" s="395"/>
      <c r="B45" s="145" t="s">
        <v>19</v>
      </c>
      <c r="C45" s="192">
        <f>C12+C15+C18+C21+C24+C27+C30+C33+C36+C39+C42</f>
        <v>7825965</v>
      </c>
      <c r="D45" s="192">
        <f t="shared" ref="D45:K45" si="3">D12+D15+D18+D21+D24+D27+D30+D33+D36+D39+D42</f>
        <v>0</v>
      </c>
      <c r="E45" s="192">
        <f t="shared" si="3"/>
        <v>0</v>
      </c>
      <c r="F45" s="192">
        <f t="shared" si="3"/>
        <v>0</v>
      </c>
      <c r="G45" s="192">
        <f t="shared" si="3"/>
        <v>0</v>
      </c>
      <c r="H45" s="192">
        <f t="shared" si="3"/>
        <v>0</v>
      </c>
      <c r="I45" s="192">
        <f t="shared" si="3"/>
        <v>0</v>
      </c>
      <c r="J45" s="192">
        <f t="shared" si="3"/>
        <v>0</v>
      </c>
      <c r="K45" s="192">
        <f t="shared" si="3"/>
        <v>0</v>
      </c>
      <c r="L45" s="192">
        <f>L12+L15+L18+L21+L24+L27+L30+L33+L36+L39+L42</f>
        <v>7825965</v>
      </c>
      <c r="M45" s="136" t="s">
        <v>299</v>
      </c>
      <c r="N45" s="398"/>
    </row>
    <row r="46" spans="1:14" ht="15">
      <c r="A46" s="152"/>
      <c r="B46" s="152"/>
      <c r="C46" s="109"/>
      <c r="D46" s="152"/>
      <c r="E46" s="152"/>
      <c r="F46" s="152"/>
      <c r="G46" s="152"/>
      <c r="H46" s="152"/>
      <c r="I46" s="152"/>
      <c r="J46" s="152"/>
      <c r="K46" s="152"/>
      <c r="L46" s="182"/>
      <c r="M46" s="152"/>
      <c r="N46" s="183"/>
    </row>
    <row r="47" spans="1:14" ht="15">
      <c r="A47" s="152"/>
      <c r="B47" s="152"/>
      <c r="C47" s="109"/>
      <c r="D47" s="152"/>
      <c r="E47" s="152"/>
      <c r="F47" s="152"/>
      <c r="G47" s="152"/>
      <c r="H47" s="152"/>
      <c r="I47" s="152"/>
      <c r="J47" s="152"/>
      <c r="K47" s="152"/>
      <c r="L47" s="182"/>
      <c r="M47" s="152"/>
      <c r="N47" s="183"/>
    </row>
    <row r="48" spans="1:14" ht="15">
      <c r="A48" s="152"/>
      <c r="B48" s="152"/>
      <c r="C48" s="109"/>
      <c r="D48" s="152"/>
      <c r="E48" s="152"/>
      <c r="F48" s="152"/>
      <c r="G48" s="152"/>
      <c r="H48" s="152"/>
      <c r="I48" s="152"/>
      <c r="J48" s="152"/>
      <c r="K48" s="152"/>
      <c r="L48" s="182"/>
      <c r="M48" s="152"/>
      <c r="N48" s="183"/>
    </row>
    <row r="49" spans="3:14" ht="15">
      <c r="C49"/>
      <c r="N49" s="112"/>
    </row>
    <row r="50" spans="3:14" ht="15">
      <c r="C50"/>
      <c r="N50" s="112"/>
    </row>
    <row r="51" spans="3:14" ht="15">
      <c r="C51"/>
      <c r="N51" s="112"/>
    </row>
    <row r="52" spans="3:14" ht="15">
      <c r="C52"/>
      <c r="N52" s="112"/>
    </row>
    <row r="53" spans="3:14" ht="15">
      <c r="C53"/>
      <c r="N53" s="112"/>
    </row>
    <row r="54" spans="3:14" ht="15">
      <c r="C54"/>
      <c r="N54" s="112"/>
    </row>
    <row r="55" spans="3:14" ht="15">
      <c r="C55"/>
      <c r="N55" s="112"/>
    </row>
    <row r="56" spans="3:14" ht="15">
      <c r="C56"/>
      <c r="N56" s="112"/>
    </row>
    <row r="57" spans="3:14" ht="15">
      <c r="C57"/>
      <c r="N57" s="112"/>
    </row>
    <row r="58" spans="3:14" ht="15">
      <c r="C58"/>
      <c r="N58" s="112"/>
    </row>
    <row r="59" spans="3:14" ht="15">
      <c r="C59"/>
      <c r="N59" s="112"/>
    </row>
    <row r="60" spans="3:14" ht="15">
      <c r="C60"/>
      <c r="N60" s="112"/>
    </row>
    <row r="61" spans="3:14" ht="15">
      <c r="C61"/>
      <c r="N61" s="112"/>
    </row>
    <row r="62" spans="3:14" ht="15">
      <c r="C62"/>
      <c r="N62" s="112"/>
    </row>
    <row r="63" spans="3:14" ht="15">
      <c r="C63"/>
      <c r="N63" s="112"/>
    </row>
    <row r="64" spans="3:14" ht="15">
      <c r="C64"/>
      <c r="N64" s="112"/>
    </row>
    <row r="65" spans="3:14" ht="15">
      <c r="C65"/>
      <c r="N65" s="112"/>
    </row>
    <row r="66" spans="3:14" ht="15">
      <c r="C66"/>
      <c r="N66" s="112"/>
    </row>
    <row r="67" spans="3:14" ht="15">
      <c r="C67"/>
      <c r="N67" s="112"/>
    </row>
    <row r="68" spans="3:14" ht="15">
      <c r="C68"/>
      <c r="N68" s="112"/>
    </row>
    <row r="69" spans="3:14" ht="15">
      <c r="C69"/>
      <c r="N69" s="112"/>
    </row>
    <row r="70" spans="3:14" ht="15">
      <c r="C70"/>
      <c r="N70" s="112"/>
    </row>
    <row r="71" spans="3:14" ht="15">
      <c r="C71"/>
      <c r="N71" s="112"/>
    </row>
    <row r="72" spans="3:14" ht="15">
      <c r="C72"/>
      <c r="N72" s="112"/>
    </row>
    <row r="73" spans="3:14" ht="15">
      <c r="C73"/>
      <c r="N73" s="112"/>
    </row>
    <row r="74" spans="3:14" ht="15">
      <c r="C74"/>
      <c r="N74" s="112"/>
    </row>
    <row r="75" spans="3:14" ht="15">
      <c r="C75"/>
      <c r="N75" s="112"/>
    </row>
    <row r="76" spans="3:14" ht="15">
      <c r="C76"/>
      <c r="N76" s="112"/>
    </row>
    <row r="77" spans="3:14" ht="15">
      <c r="C77"/>
      <c r="N77" s="112"/>
    </row>
    <row r="78" spans="3:14" ht="15">
      <c r="C78"/>
      <c r="N78" s="112"/>
    </row>
    <row r="79" spans="3:14" ht="15">
      <c r="C79"/>
      <c r="N79" s="112"/>
    </row>
    <row r="80" spans="3:14" ht="15">
      <c r="C80"/>
      <c r="N80" s="112"/>
    </row>
    <row r="81" spans="3:14" ht="15">
      <c r="C81"/>
      <c r="N81" s="112"/>
    </row>
    <row r="82" spans="3:14">
      <c r="C82"/>
    </row>
    <row r="83" spans="3:14">
      <c r="C83"/>
    </row>
    <row r="84" spans="3:14">
      <c r="C84"/>
    </row>
    <row r="85" spans="3:14">
      <c r="C85"/>
    </row>
    <row r="86" spans="3:14">
      <c r="C86"/>
    </row>
    <row r="87" spans="3:14">
      <c r="C87"/>
    </row>
    <row r="88" spans="3:14">
      <c r="C88"/>
    </row>
    <row r="89" spans="3:14">
      <c r="C89"/>
    </row>
    <row r="90" spans="3:14">
      <c r="C90"/>
    </row>
    <row r="91" spans="3:14">
      <c r="C91"/>
    </row>
    <row r="92" spans="3:14">
      <c r="C92"/>
    </row>
    <row r="93" spans="3:14">
      <c r="C93"/>
    </row>
    <row r="94" spans="3:14">
      <c r="C94"/>
    </row>
    <row r="95" spans="3:14">
      <c r="C95"/>
    </row>
    <row r="96" spans="3:14">
      <c r="C96"/>
    </row>
    <row r="97" spans="3:3">
      <c r="C97"/>
    </row>
    <row r="98" spans="3:3">
      <c r="C98"/>
    </row>
    <row r="99" spans="3:3">
      <c r="C99"/>
    </row>
    <row r="100" spans="3:3">
      <c r="C100"/>
    </row>
    <row r="101" spans="3:3">
      <c r="C101"/>
    </row>
    <row r="102" spans="3:3">
      <c r="C102"/>
    </row>
    <row r="103" spans="3:3">
      <c r="C103"/>
    </row>
    <row r="104" spans="3:3">
      <c r="C104"/>
    </row>
    <row r="105" spans="3:3">
      <c r="C105"/>
    </row>
    <row r="106" spans="3:3">
      <c r="C106"/>
    </row>
    <row r="107" spans="3:3">
      <c r="C107"/>
    </row>
    <row r="108" spans="3:3">
      <c r="C108"/>
    </row>
    <row r="109" spans="3:3">
      <c r="C109"/>
    </row>
    <row r="110" spans="3:3">
      <c r="C110"/>
    </row>
    <row r="111" spans="3:3">
      <c r="C111"/>
    </row>
    <row r="112" spans="3:3">
      <c r="C112"/>
    </row>
    <row r="113" spans="3:3">
      <c r="C113"/>
    </row>
    <row r="114" spans="3:3">
      <c r="C114"/>
    </row>
    <row r="115" spans="3:3">
      <c r="C115"/>
    </row>
    <row r="116" spans="3:3">
      <c r="C116"/>
    </row>
    <row r="117" spans="3:3">
      <c r="C117"/>
    </row>
    <row r="118" spans="3:3">
      <c r="C118"/>
    </row>
    <row r="119" spans="3:3">
      <c r="C119"/>
    </row>
    <row r="120" spans="3:3">
      <c r="C120"/>
    </row>
    <row r="121" spans="3:3">
      <c r="C121"/>
    </row>
    <row r="122" spans="3:3">
      <c r="C122"/>
    </row>
    <row r="123" spans="3:3">
      <c r="C123"/>
    </row>
    <row r="124" spans="3:3">
      <c r="C124"/>
    </row>
    <row r="125" spans="3:3">
      <c r="C125"/>
    </row>
    <row r="126" spans="3:3">
      <c r="C126"/>
    </row>
    <row r="127" spans="3:3">
      <c r="C127"/>
    </row>
    <row r="128" spans="3:3">
      <c r="C128"/>
    </row>
    <row r="129" spans="3:3">
      <c r="C129"/>
    </row>
    <row r="130" spans="3:3">
      <c r="C130"/>
    </row>
    <row r="131" spans="3:3">
      <c r="C131"/>
    </row>
    <row r="132" spans="3:3">
      <c r="C132"/>
    </row>
    <row r="133" spans="3:3">
      <c r="C133"/>
    </row>
    <row r="134" spans="3:3">
      <c r="C134"/>
    </row>
    <row r="135" spans="3:3">
      <c r="C135"/>
    </row>
    <row r="136" spans="3:3">
      <c r="C136"/>
    </row>
    <row r="137" spans="3:3">
      <c r="C137"/>
    </row>
    <row r="138" spans="3:3">
      <c r="C138"/>
    </row>
    <row r="139" spans="3:3">
      <c r="C139"/>
    </row>
    <row r="140" spans="3:3">
      <c r="C140"/>
    </row>
    <row r="141" spans="3:3">
      <c r="C141"/>
    </row>
    <row r="142" spans="3:3">
      <c r="C142"/>
    </row>
    <row r="143" spans="3:3">
      <c r="C143"/>
    </row>
    <row r="144" spans="3:3">
      <c r="C144"/>
    </row>
    <row r="145" spans="3:12">
      <c r="C145"/>
    </row>
    <row r="146" spans="3:12">
      <c r="C146"/>
    </row>
    <row r="147" spans="3:12">
      <c r="C147"/>
    </row>
    <row r="148" spans="3:12">
      <c r="C148"/>
    </row>
    <row r="149" spans="3:12">
      <c r="C149"/>
    </row>
    <row r="150" spans="3:12">
      <c r="C150"/>
    </row>
    <row r="151" spans="3:12">
      <c r="C151"/>
    </row>
    <row r="152" spans="3:12">
      <c r="C152"/>
    </row>
    <row r="153" spans="3:12">
      <c r="C153"/>
    </row>
    <row r="154" spans="3:12">
      <c r="C154"/>
    </row>
    <row r="155" spans="3:12">
      <c r="C155"/>
    </row>
    <row r="156" spans="3:12">
      <c r="C156"/>
    </row>
    <row r="157" spans="3:12">
      <c r="L157" s="111"/>
    </row>
    <row r="158" spans="3:12">
      <c r="L158" s="111"/>
    </row>
    <row r="159" spans="3:12">
      <c r="L159" s="111"/>
    </row>
  </sheetData>
  <mergeCells count="34">
    <mergeCell ref="A7:A9"/>
    <mergeCell ref="B7:B9"/>
    <mergeCell ref="C7:L7"/>
    <mergeCell ref="M7:M9"/>
    <mergeCell ref="N7:N9"/>
    <mergeCell ref="A1:N1"/>
    <mergeCell ref="A2:N2"/>
    <mergeCell ref="A3:N3"/>
    <mergeCell ref="A4:N4"/>
    <mergeCell ref="A5:N5"/>
    <mergeCell ref="A10:A12"/>
    <mergeCell ref="N10:N12"/>
    <mergeCell ref="A13:A15"/>
    <mergeCell ref="N13:N15"/>
    <mergeCell ref="A16:A18"/>
    <mergeCell ref="N16:N18"/>
    <mergeCell ref="A19:A21"/>
    <mergeCell ref="N19:N21"/>
    <mergeCell ref="A22:A24"/>
    <mergeCell ref="N22:N24"/>
    <mergeCell ref="A25:A27"/>
    <mergeCell ref="N25:N27"/>
    <mergeCell ref="A28:A30"/>
    <mergeCell ref="N28:N30"/>
    <mergeCell ref="A31:A33"/>
    <mergeCell ref="N31:N33"/>
    <mergeCell ref="A34:A36"/>
    <mergeCell ref="N34:N36"/>
    <mergeCell ref="A37:A39"/>
    <mergeCell ref="N37:N39"/>
    <mergeCell ref="A40:A42"/>
    <mergeCell ref="N40:N42"/>
    <mergeCell ref="A43:A45"/>
    <mergeCell ref="N43:N45"/>
  </mergeCells>
  <printOptions horizontalCentered="1"/>
  <pageMargins left="0" right="0" top="0.39370078740157483" bottom="0" header="0.31496062992125984" footer="0.31496062992125984"/>
  <pageSetup paperSize="9"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Maritime Navigation Statistics 2022</EnglishTitle>
    <PublishingRollupImage xmlns="http://schemas.microsoft.com/sharepoint/v3" xsi:nil="true"/>
    <TaxCatchAll xmlns="b1657202-86a7-46c3-ba71-02bb0da5a392">
      <Value>734</Value>
      <Value>733</Value>
      <Value>732</Value>
      <Value>714</Value>
      <Value>735</Value>
    </TaxCatchAll>
    <DocType xmlns="b1657202-86a7-46c3-ba71-02bb0da5a392">
      <Value>Publication</Value>
    </DocType>
    <DocumentDescription xmlns="b1657202-86a7-46c3-ba71-02bb0da5a392">النشرة السنوية لاحصاءات الملاحة البحرية 2022
</DocumentDescription>
    <DocPeriodicity xmlns="423524d6-f9d7-4b47-aadf-7b8f6888b7b0">Annual</DocPeriodicity>
    <DocumentDescription0 xmlns="423524d6-f9d7-4b47-aadf-7b8f6888b7b0">The Annual Bulletin Of Maritime Navigation Statistics 2022</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s>
    </TaxKeywordTaxHTField>
    <Year xmlns="b1657202-86a7-46c3-ba71-02bb0da5a392">2022</Year>
    <PublishingStartDate xmlns="http://schemas.microsoft.com/sharepoint/v3">2023-01-31T18:00:00+00:00</PublishingStartDate>
    <Visible xmlns="b1657202-86a7-46c3-ba71-02bb0da5a392">true</Visible>
    <ArabicTitle xmlns="b1657202-86a7-46c3-ba71-02bb0da5a392">النشرة السنوية لاحصاءات الملاحة البحرية 2022
</ArabicTitle>
  </documentManagement>
</p:properti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8C448D-3F00-47E8-ACCF-DA87E757EBCB}">
  <ds:schemaRefs>
    <ds:schemaRef ds:uri="http://schemas.microsoft.com/office/infopath/2007/PartnerControls"/>
    <ds:schemaRef ds:uri="http://schemas.microsoft.com/sharepoint/v3"/>
    <ds:schemaRef ds:uri="b1657202-86a7-46c3-ba71-02bb0da5a392"/>
    <ds:schemaRef ds:uri="http://purl.org/dc/terms/"/>
    <ds:schemaRef ds:uri="http://www.w3.org/XML/1998/namespace"/>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purl.org/dc/elements/1.1/"/>
    <ds:schemaRef ds:uri="423524d6-f9d7-4b47-aadf-7b8f6888b7b0"/>
  </ds:schemaRefs>
</ds:datastoreItem>
</file>

<file path=customXml/itemProps2.xml><?xml version="1.0" encoding="utf-8"?>
<ds:datastoreItem xmlns:ds="http://schemas.openxmlformats.org/officeDocument/2006/customXml" ds:itemID="{30F885FC-5E38-40B4-88E2-8736548FBF36}"/>
</file>

<file path=customXml/itemProps3.xml><?xml version="1.0" encoding="utf-8"?>
<ds:datastoreItem xmlns:ds="http://schemas.openxmlformats.org/officeDocument/2006/customXml" ds:itemID="{0D546A8A-EE9A-409B-B29A-F62C31D985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33</vt:i4>
      </vt:variant>
    </vt:vector>
  </HeadingPairs>
  <TitlesOfParts>
    <vt:vector size="56" baseType="lpstr">
      <vt:lpstr>Sheet1</vt:lpstr>
      <vt:lpstr>First</vt:lpstr>
      <vt:lpstr>Preface</vt:lpstr>
      <vt:lpstr>Indx</vt:lpstr>
      <vt:lpstr>Introduction</vt:lpstr>
      <vt:lpstr>CH1</vt:lpstr>
      <vt:lpstr>1_1 </vt:lpstr>
      <vt:lpstr>1-2</vt:lpstr>
      <vt:lpstr>1_3</vt:lpstr>
      <vt:lpstr>1_4  </vt:lpstr>
      <vt:lpstr>1_5 </vt:lpstr>
      <vt:lpstr>1_6</vt:lpstr>
      <vt:lpstr>CH2</vt:lpstr>
      <vt:lpstr>2_1</vt:lpstr>
      <vt:lpstr>2_2</vt:lpstr>
      <vt:lpstr>2_3</vt:lpstr>
      <vt:lpstr>2_4</vt:lpstr>
      <vt:lpstr>2_5</vt:lpstr>
      <vt:lpstr>2_6 </vt:lpstr>
      <vt:lpstr>Gr-1</vt:lpstr>
      <vt:lpstr>Gr-2</vt:lpstr>
      <vt:lpstr>Annex</vt:lpstr>
      <vt:lpstr>Quest.</vt:lpstr>
      <vt:lpstr>'1_1 '!Print_Area</vt:lpstr>
      <vt:lpstr>'1_3'!Print_Area</vt:lpstr>
      <vt:lpstr>'1_4  '!Print_Area</vt:lpstr>
      <vt:lpstr>'1_5 '!Print_Area</vt:lpstr>
      <vt:lpstr>'1_6'!Print_Area</vt:lpstr>
      <vt:lpstr>'1-2'!Print_Area</vt:lpstr>
      <vt:lpstr>'2_1'!Print_Area</vt:lpstr>
      <vt:lpstr>'2_2'!Print_Area</vt:lpstr>
      <vt:lpstr>'2_3'!Print_Area</vt:lpstr>
      <vt:lpstr>'2_4'!Print_Area</vt:lpstr>
      <vt:lpstr>'2_5'!Print_Area</vt:lpstr>
      <vt:lpstr>'2_6 '!Print_Area</vt:lpstr>
      <vt:lpstr>Annex!Print_Area</vt:lpstr>
      <vt:lpstr>'CH1'!Print_Area</vt:lpstr>
      <vt:lpstr>'CH2'!Print_Area</vt:lpstr>
      <vt:lpstr>First!Print_Area</vt:lpstr>
      <vt:lpstr>'Gr-1'!Print_Area</vt:lpstr>
      <vt:lpstr>'Gr-2'!Print_Area</vt:lpstr>
      <vt:lpstr>Indx!Print_Area</vt:lpstr>
      <vt:lpstr>Introduction!Print_Area</vt:lpstr>
      <vt:lpstr>Preface!Print_Area</vt:lpstr>
      <vt:lpstr>Quest.!Print_Area</vt:lpstr>
      <vt:lpstr>Sheet1!Print_Area</vt:lpstr>
      <vt:lpstr>'1_1 '!Print_Titles</vt:lpstr>
      <vt:lpstr>'1_3'!Print_Titles</vt:lpstr>
      <vt:lpstr>'1_4  '!Print_Titles</vt:lpstr>
      <vt:lpstr>'1_5 '!Print_Titles</vt:lpstr>
      <vt:lpstr>'1_6'!Print_Titles</vt:lpstr>
      <vt:lpstr>'1-2'!Print_Titles</vt:lpstr>
      <vt:lpstr>'2_5'!Print_Titles</vt:lpstr>
      <vt:lpstr>'2_6 '!Print_Titles</vt:lpstr>
      <vt:lpstr>Indx!Print_Titles</vt:lpstr>
      <vt:lpstr>Introduction!Print_Titles</vt:lpstr>
    </vt:vector>
  </TitlesOfParts>
  <Company>Statistics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Maritime Navigation Statistics 2021</dc:title>
  <dc:creator>SYSTEM</dc:creator>
  <cp:keywords>Qatar; Economic; Planning and Statistics Authority; PSA; Statistics</cp:keywords>
  <cp:lastModifiedBy>Norah Jaber Alghufrani</cp:lastModifiedBy>
  <cp:lastPrinted>2023-01-26T06:22:16Z</cp:lastPrinted>
  <dcterms:created xsi:type="dcterms:W3CDTF">2010-06-07T09:20:33Z</dcterms:created>
  <dcterms:modified xsi:type="dcterms:W3CDTF">2023-01-26T06:27:23Z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734;#PSA|81538984-2143-4d4b-a3ca-314b1950d5de;#735;#Planning and Statistics Authority|c62945ff-1054-4639-a689-03d3d18d28db;#733;#Qatar|7dd625fb-5e26-4a0d-87ed-82285b0d7c4a;#732;#Economic|6085dc75-eb92-49a2-825d-d93bad98022e;#714;#Statistics|4003f7a9-613b-43f1-8806-5ee45caf9602</vt:lpwstr>
  </property>
  <property fmtid="{D5CDD505-2E9C-101B-9397-08002B2CF9AE}" pid="4" name="CategoryDescription">
    <vt:lpwstr>The Annual Bulletin Of Maritime Navigation Statistics 2021</vt:lpwstr>
  </property>
</Properties>
</file>